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ta\Desktop\BIURO RADY POSIEDZENIA\2024 Sesje Rady Gminy 2024-2029\Sesja XI\rewizyjna\"/>
    </mc:Choice>
  </mc:AlternateContent>
  <bookViews>
    <workbookView xWindow="0" yWindow="0" windowWidth="28800" windowHeight="12435"/>
  </bookViews>
  <sheets>
    <sheet name="inwestycje" sheetId="4" r:id="rId1"/>
    <sheet name="remonty" sheetId="3" r:id="rId2"/>
    <sheet name="umowy 2024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3" l="1"/>
  <c r="H80" i="4" l="1"/>
  <c r="F80" i="4"/>
  <c r="H79" i="4" s="1"/>
  <c r="G79" i="4"/>
  <c r="G78" i="4"/>
  <c r="H77" i="4"/>
  <c r="G77" i="4"/>
  <c r="G76" i="4"/>
  <c r="H75" i="4"/>
  <c r="G75" i="4"/>
  <c r="G74" i="4"/>
  <c r="H73" i="4"/>
  <c r="G73" i="4"/>
  <c r="G72" i="4"/>
  <c r="H71" i="4"/>
  <c r="G71" i="4"/>
  <c r="G70" i="4"/>
  <c r="H69" i="4"/>
  <c r="G69" i="4"/>
  <c r="G68" i="4"/>
  <c r="H67" i="4"/>
  <c r="G67" i="4"/>
  <c r="G66" i="4"/>
  <c r="H65" i="4"/>
  <c r="G65" i="4"/>
  <c r="G64" i="4"/>
  <c r="H63" i="4"/>
  <c r="G63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62" i="4" l="1"/>
  <c r="H66" i="4"/>
  <c r="H70" i="4"/>
  <c r="H74" i="4"/>
  <c r="H78" i="4"/>
  <c r="G80" i="4"/>
  <c r="H64" i="4"/>
  <c r="H68" i="4"/>
  <c r="H72" i="4"/>
  <c r="H76" i="4"/>
  <c r="J17" i="3" l="1"/>
  <c r="J12" i="3"/>
  <c r="J20" i="3"/>
  <c r="J19" i="3"/>
  <c r="J18" i="3"/>
  <c r="J16" i="3"/>
  <c r="J15" i="3"/>
  <c r="J11" i="3"/>
  <c r="J10" i="3"/>
  <c r="J9" i="3"/>
  <c r="J8" i="3"/>
  <c r="J7" i="3"/>
  <c r="J6" i="3"/>
  <c r="J5" i="3"/>
  <c r="J4" i="3"/>
  <c r="I21" i="3" l="1"/>
  <c r="H21" i="3"/>
</calcChain>
</file>

<file path=xl/sharedStrings.xml><?xml version="1.0" encoding="utf-8"?>
<sst xmlns="http://schemas.openxmlformats.org/spreadsheetml/2006/main" count="396" uniqueCount="222">
  <si>
    <t>Dział</t>
  </si>
  <si>
    <t>Rozdział</t>
  </si>
  <si>
    <t>Wyszczególnienie</t>
  </si>
  <si>
    <t>Wykonanie (w zł)</t>
  </si>
  <si>
    <t>Realizacja planu po zmianach (w %)</t>
  </si>
  <si>
    <t>Udział (w %)</t>
  </si>
  <si>
    <t>010</t>
  </si>
  <si>
    <t>01043</t>
  </si>
  <si>
    <t>01044</t>
  </si>
  <si>
    <t>Dokapitalizowanie ZK Sp. z o.o. w Kleszczewie - na zadanie pn.: "Rozbudowa i modernizacja oczyszczalni ścieków w Nagradowicach wraz z rozbudową sieci kanalizacji sanitarnej i wodociągowej (na lata 2019-2031)</t>
  </si>
  <si>
    <t>Budowa pętli autobusowej do skrzyżowania z ul.Topolową oraz Lipową w miejscowości Szewce (projekt)</t>
  </si>
  <si>
    <t xml:space="preserve">Projekt ronda i chodników w Tulcach przy Sanktuarium </t>
  </si>
  <si>
    <t xml:space="preserve">Budowa przystanków autobusowych na terenie gminy </t>
  </si>
  <si>
    <t xml:space="preserve">Zakup sprzętu komputerowego </t>
  </si>
  <si>
    <t xml:space="preserve">Prace konserwatorskie i budowlane - zabytkowy kościół pw. NMP w Tulcach </t>
  </si>
  <si>
    <t xml:space="preserve">Prace konserwatorskie i budowlane - zabytkowy kościół w Kleszczewie </t>
  </si>
  <si>
    <t>Budowa budynku szatniowo-sanitarnego przy stadionie gminnym w Kleszczewie</t>
  </si>
  <si>
    <t>Grupa</t>
  </si>
  <si>
    <t>Paragraf</t>
  </si>
  <si>
    <t>P4</t>
  </si>
  <si>
    <t>Opis</t>
  </si>
  <si>
    <t>Plan</t>
  </si>
  <si>
    <t>Wykonanie</t>
  </si>
  <si>
    <t>Wykonanie planu</t>
  </si>
  <si>
    <t/>
  </si>
  <si>
    <t>427</t>
  </si>
  <si>
    <t>0</t>
  </si>
  <si>
    <t xml:space="preserve">naprawa dróg </t>
  </si>
  <si>
    <t>naprawa przystanków</t>
  </si>
  <si>
    <t xml:space="preserve"> remonty lokali </t>
  </si>
  <si>
    <t>remonty mieszkań</t>
  </si>
  <si>
    <t>Zakup usług remontowych</t>
  </si>
  <si>
    <t>Remont oświetlenia ulicznego</t>
  </si>
  <si>
    <t>Zakup usług remontowych-świeltice</t>
  </si>
  <si>
    <t>naprawy na boiskach</t>
  </si>
  <si>
    <t>RAZEM</t>
  </si>
  <si>
    <t>LP</t>
  </si>
  <si>
    <t>nr umowy</t>
  </si>
  <si>
    <t>Data zawarcia</t>
  </si>
  <si>
    <t>Przedmiot umowy</t>
  </si>
  <si>
    <t>Nazwa kontrahenta</t>
  </si>
  <si>
    <t>wartość umowy /brutto/</t>
  </si>
  <si>
    <t>płatność 2024</t>
  </si>
  <si>
    <t>Data zakończenia</t>
  </si>
  <si>
    <t>Firma Robót Drogowych Krzysztof Kukulski, Kijewo 36b,  63-000 Środa Wlkp.</t>
  </si>
  <si>
    <t>PGNIG Sp.z o.o. z siedzibą w Warszawie u. Jana Kazimierza 3 01-248 Warszawa</t>
  </si>
  <si>
    <t>płatność 2025</t>
  </si>
  <si>
    <t>Firma Drogowa Begier Sławomir Sp. k-a. z siedzibą ul. Polna 1A 62-330 Nekla</t>
  </si>
  <si>
    <t>PRO ARCH Sp. z o.o. sp k. ul. Sienkiewicza 24 43-100 Tychy</t>
  </si>
  <si>
    <t xml:space="preserve">Dokapitalizowanie ZK Sp. z o.o. w Kleszczewie - na zadanie pn.: "Budowa sieci wodociągowej - ul. Śnieżna - ul. Zimowa w miejscowości Gowarzewo" </t>
  </si>
  <si>
    <t xml:space="preserve">Budowa kanalizacji sanitarnej ul. Siekierecka w miejscowości Gowarzewo </t>
  </si>
  <si>
    <t>Kompleksowy rozwój gospodarki wodno-ściekowej na terenie gminy Kleszczewo</t>
  </si>
  <si>
    <t xml:space="preserve">Rozbudowa sieci kanalizacji sanitarnej na terenie gminy Kleszczewo w miejscowościach Komorniki i Gowarzewo, w tym dofinansowanie z RFPŁ PIS </t>
  </si>
  <si>
    <t>Dofinansowanie przebudowy drogi powiatowej nr 2429 o długości 0,95 km oraz budowa kanalizacji deszczowej w Gowarzewie (ul. Siekierecka)</t>
  </si>
  <si>
    <t>Budowa drogi gminnej wraz z elementami poprawy bezpieczeństwa ruchu drogowego, odcinek od drogi wojewódzkiej nr 434 w kierunku miejscowości Bylin</t>
  </si>
  <si>
    <t>Budowa drogi wraz z chodnikami oraz zjazdami - ul. Lawendowa w miejscowości Gowarzewo w tym dofinansowanie z Rządowego Funduszu Rozwoju Dróg - 473 817,53 zł</t>
  </si>
  <si>
    <t>Budowa dróg na terenie Gminy Kleszczewo opracowanie dokumentacji projektowej</t>
  </si>
  <si>
    <t>Poprawa bezpieczeństwa niechronionych użytkowników ruchu na drodze gminnej nr 329026P na odcinku Tulce - Szewce, powiat poznański w tym dofinansowanie z RFRD</t>
  </si>
  <si>
    <t>Budowa siedziby Podstacji Pogotowia Ratunkowego w Kleszczewie</t>
  </si>
  <si>
    <t xml:space="preserve">Budowa przedszkola samorządowego w Kleszczewie, w tym dofinansowanie z RFPŁ PIS </t>
  </si>
  <si>
    <t>Dom Dziennego Pobytu dla Seniorów</t>
  </si>
  <si>
    <t xml:space="preserve">Budowa Żłobka w Tulcach </t>
  </si>
  <si>
    <t>Zagospodarowanie terenu przy stawie w Tulcach (FS-20.000,00)</t>
  </si>
  <si>
    <t xml:space="preserve">Budowa świetlicy wiejskiej w Krerowie, w tym dofinansowanie z RFPŁ PIS </t>
  </si>
  <si>
    <t>Budowa hali sportowej w Ziminie - projekt</t>
  </si>
  <si>
    <t>Budowa trybun na terenie kompleksu sportowo-rekreacyjnego w Kleszczewie</t>
  </si>
  <si>
    <t>Kompleksowa termomodernizacja przyszkolnej Hali Widowiskowo-Sportowej oraz modernizacja kotłowni w budynku Zespołu Szkół w Kleszczewie</t>
  </si>
  <si>
    <t xml:space="preserve">Oświetlenie boiska sportowego w Kleszczewie </t>
  </si>
  <si>
    <t>Razem wydatki inwestycyjne</t>
  </si>
  <si>
    <t>remont UG</t>
  </si>
  <si>
    <t>remont ZS w Kleszczewie i w Tulcach</t>
  </si>
  <si>
    <t>przegląd pieca</t>
  </si>
  <si>
    <t>Zakup usług remontowych i konserwacja-OPS</t>
  </si>
  <si>
    <t xml:space="preserve">Budowa sieci wodociągowej w Krzyżownikach  przez Zakład Komunalny Sp. z o.o. w Kleszczewie w ramach zadania  pn.: "Kompleksowy rozwój gospodarki wodno- ściekowej na terenie gminy Kleszczewo" </t>
  </si>
  <si>
    <t>Budowa i modernizacja sieci kanalizacji sanitarnej oraz infrastruktury wodociągowej na terenie gminy Kleszczewo</t>
  </si>
  <si>
    <t xml:space="preserve">Budowa kanalizacji sanitarnej w Gowarzewie przez Zakład Komunalny Sp. z o.o. w Kleszczewie w ramach zadania  pn.: "Kompleksowy rozwój gospodarki wodno- ściekowej na terenie gminy Kleszczewo" </t>
  </si>
  <si>
    <t xml:space="preserve">Dokapitalizowanie ZK Sp. z o.o. w Kleszczewie - na zadanie pn.: "Budowa kanalizacji - ul. Lawendowa w miejscowości Gowarzewo" </t>
  </si>
  <si>
    <t>600</t>
  </si>
  <si>
    <t>60004</t>
  </si>
  <si>
    <t>Zakup 2 autobusów</t>
  </si>
  <si>
    <t>Zakup 2 autobusów dla komunikacji pozamiejskiej Gminy Kleszczewo</t>
  </si>
  <si>
    <t>60014</t>
  </si>
  <si>
    <t>60016</t>
  </si>
  <si>
    <t>Budowa chodnika na ul. Stokrotkowej i ul. Cyniowej w Tulcach</t>
  </si>
  <si>
    <t>Przebudowa dróg w miejscowości Gowarzewo, w tym dofinansowanie z RFPŁ PIS</t>
  </si>
  <si>
    <t>Zwrot dotacji z RFRD na zadanie - Poprawa bezpieczeństwa niechronionych użytkowników ruchu na drodze gminnej nr 329026P na odcinku Tulce - Szewce</t>
  </si>
  <si>
    <t>60020</t>
  </si>
  <si>
    <t>60021</t>
  </si>
  <si>
    <t>Budowa węzła przesiadkowego w Krerowie</t>
  </si>
  <si>
    <t>700</t>
  </si>
  <si>
    <t>70005</t>
  </si>
  <si>
    <t>Modernizacja Ośrodka Zdrowia w Nagradowicach</t>
  </si>
  <si>
    <t>Wykup gruntów</t>
  </si>
  <si>
    <t>750</t>
  </si>
  <si>
    <t>75023</t>
  </si>
  <si>
    <t>Rozbudowa budynku Urzędu Gminy w Kleszczewie</t>
  </si>
  <si>
    <t>754</t>
  </si>
  <si>
    <t>75412</t>
  </si>
  <si>
    <t>Doposażenie OSP  - FS Gowarzewo</t>
  </si>
  <si>
    <t>Dotacja celowa na dofinansowanie zakupu ciężkiego samochodu ratowniczo - gaśniczego dla OSP Gowarzewo</t>
  </si>
  <si>
    <t>Rozbudowa budynku OSP Krzyżowniki-Śródka</t>
  </si>
  <si>
    <t xml:space="preserve">Rozbudowa/przebudowa budynku OSP w Gowarzewie, w tym dofinansowanie z RFPŁ PIS </t>
  </si>
  <si>
    <t>75495</t>
  </si>
  <si>
    <t>Budowa systemu radarowych wyświetlaczy prędkości na terenie Gminy Kleszczewo</t>
  </si>
  <si>
    <t>801</t>
  </si>
  <si>
    <t>80101</t>
  </si>
  <si>
    <t>Doposażenie placu zabaw przy ZS w Kleszczewie</t>
  </si>
  <si>
    <t>Oznakowanie budynku Zespołu Szkół w Tulcach</t>
  </si>
  <si>
    <t>Poprawa dostępności budynku Zespołu Szkół w Kleszczewie dla osób ze szczególnymi potrzebami</t>
  </si>
  <si>
    <t>Zakup automatu myjącego w ZS w Kleszczewie</t>
  </si>
  <si>
    <t>Zakup tablic interaktywnych w ZS w Tulcach</t>
  </si>
  <si>
    <t>Zakup wyposażenia do pracowni komputerowej w ZS w Kleszczewie</t>
  </si>
  <si>
    <t>80104</t>
  </si>
  <si>
    <t>852</t>
  </si>
  <si>
    <t>85295</t>
  </si>
  <si>
    <t>855</t>
  </si>
  <si>
    <t>85516</t>
  </si>
  <si>
    <t>900</t>
  </si>
  <si>
    <t>90004</t>
  </si>
  <si>
    <t>Modernizacja stawów w parku w Kleszczewie</t>
  </si>
  <si>
    <t>90015</t>
  </si>
  <si>
    <t>Budowa oświetlenia drogowego na terenie Gminy Kleszczewo  (FS Poklatki-15.259,00)</t>
  </si>
  <si>
    <t>Budowa oświetlenia drogowego ul. Siekierecka w Gowarzewie</t>
  </si>
  <si>
    <t>Modernizacja infrastruktury oświetleniowej w gminie Kleszczewo</t>
  </si>
  <si>
    <t>Modernizacja oświetlenia na terenie gminy Kleszczewo</t>
  </si>
  <si>
    <t>90095</t>
  </si>
  <si>
    <t>Budowa wybiegu dla psów w Tulcach (FS-19.500,00)</t>
  </si>
  <si>
    <t>Dokapitalizowanie ZK Spółka z o.o. w Kleszczewie - na zakup samochodu</t>
  </si>
  <si>
    <t>Zielona rewitalizacja Gminy Kleszczewo: budowa ekoparków i wykonanie nasadzeń</t>
  </si>
  <si>
    <t>921</t>
  </si>
  <si>
    <t>92109</t>
  </si>
  <si>
    <t>Budowa świetlicy wiejskiej w Szewcach (projekt)</t>
  </si>
  <si>
    <t>92120</t>
  </si>
  <si>
    <t>Odbudowa zabytków sakralnych na terenie gminy Kleszczewo z RPOZ - Parafia Kleszczewo</t>
  </si>
  <si>
    <t>Odbudowa zabytków sakralnych na terenie gminy Kleszczewo z RPOZ - Parafia Krerowo</t>
  </si>
  <si>
    <t>Odbudowa zabytków sakralnych na terenie gminy Kleszczewo z RPOZ - Parafia Tulce</t>
  </si>
  <si>
    <t>Remont zabytkowej szkoły w Markowicach, w tym dofinansowanie z RPOZ</t>
  </si>
  <si>
    <t>926</t>
  </si>
  <si>
    <t>92601</t>
  </si>
  <si>
    <t>Modernizacja kompleksów sportowych „Moje Boisko Orlik-2012” w miejscowościach: Kleszczewo i Tulce</t>
  </si>
  <si>
    <t>Ogrodzenie kompleksu sportowego w Tulcach</t>
  </si>
  <si>
    <t>Rozbudowa kompleksu rekreacyjno-sportowego  - przedsięwzięcie ujęte do realizacji w ramach Wielkopolskiej Odnowy Wsi pn."Kraina zabawy w Markowicach"  (w tym FS Markowice 24.487,87 zł + 20.000,00 zł wkład gminy + 70.000,00 dotacji od Woj. Wlkp.)</t>
  </si>
  <si>
    <t>92695</t>
  </si>
  <si>
    <t>Budowa placu zabaw na terenie kompleksu sportowo-rekreacyjnego w Kleszczewie</t>
  </si>
  <si>
    <t>Doposażenie placu zabaw w Krzyżownikach (FS-10.652,99 zł)</t>
  </si>
  <si>
    <t>Monitoring na terenie sołectwa Tanibórz (FS-13.122,84)</t>
  </si>
  <si>
    <t>Ogrodzenie placu zabaw w Ziminie</t>
  </si>
  <si>
    <t>Rozbudowa Centrum Aktywności Rodzinnej w Gowarzewie (FS-29.046,45)</t>
  </si>
  <si>
    <t>Rozbudowa placu zabaw - przedsięwzięcie ujęte do realizacji w ramach Wielkopolskiej Odnowy Wsi pn."Magiczny świat w Kleszczewie" (w tym FS Kleszczewo 52.000,00 zł + 30.000,00 zł wkład gminy + 70.000,00 dotacja od Woj. Wlkp.)</t>
  </si>
  <si>
    <t>Rozbudowa placu zabaw w Krerowie (FS-10.000,00)</t>
  </si>
  <si>
    <t>Rozbudowa placu zabaw w Poklatkach (FS-11.000,00)</t>
  </si>
  <si>
    <t>Zagospodarowanie przestrzeni publicznej na terenie sołectwa Śródka (FS-19.890,00)</t>
  </si>
  <si>
    <t>Plan na 1.01.2024 r. (w zł)</t>
  </si>
  <si>
    <t>Plan na 31.12.2024 r. (w zł)</t>
  </si>
  <si>
    <t>Realizacja planu zadań inwestycyjnych w 2024 roku w Gminie Kleszczewo.</t>
  </si>
  <si>
    <t>Umowy zawarte po rozstrzygniętym przetargu 272  w 2024 r.</t>
  </si>
  <si>
    <t>płatność 2026</t>
  </si>
  <si>
    <t>272/1/2024+ aneks 1</t>
  </si>
  <si>
    <t>Opracowanie dokumentacji projektowo-kosztorysowej na budowę dróg wraz z infrastrukturą - ul. Śliwkowa, Wiśniowa, Morelowa, Brzoskwiniowa, Debowa, Czereśniowa i Krótka w miejscowości Kleszczewo</t>
  </si>
  <si>
    <t xml:space="preserve"> NAP-PROJEKT Michał Kruger, Rafał Tomczak s.c. ul. Piątkowska 87B/I 60-648 Poznań</t>
  </si>
  <si>
    <t>30.10.2024 aneks 15.12.2024</t>
  </si>
  <si>
    <t>272/2/2024 + aneks 2</t>
  </si>
  <si>
    <t>Opracowanie dokumentacji projektowej łącznika pomiędzy halą sportową a budynkiem szkoły w Ziminie, gmina Kleszczewo</t>
  </si>
  <si>
    <t xml:space="preserve"> 20.11.2024</t>
  </si>
  <si>
    <t>272/3/2024 + aneks 1</t>
  </si>
  <si>
    <t>Opracowanie dokumentacji projektowo-kosztorysowej na budowę drogi wraz z infrastrukturą - ul. Gajowa w m. Tulce, gmina Kleszczewo</t>
  </si>
  <si>
    <t>27.11.2024 aneks 29.04.2025</t>
  </si>
  <si>
    <t>272/4/2024</t>
  </si>
  <si>
    <t>Naprawa dróg i ulic na terenie Gminy Kleszczewo</t>
  </si>
  <si>
    <t>272/5/2024</t>
  </si>
  <si>
    <t>Budowa sieci kanalizacji sanitarnej Gowarzewo-Szewce na terenie gminy Kleszczewo w ramach zadania Budowa kanalizacji sanitarnej wraz z przyłączeniami dla m. Gowarzewo, Komorniki, Tulce i Szewce Gmina Kleszczewo - zadanie A,B,C</t>
  </si>
  <si>
    <t>KANWOD Wiesław Tarczyński Węglew ul. Bukowa 13 62-590 Golina</t>
  </si>
  <si>
    <t>272/6/2024</t>
  </si>
  <si>
    <t>Naprawa dróg i ulic na terenie Gminy Kleszczewo w roku 2024</t>
  </si>
  <si>
    <t>do 04.01.2025</t>
  </si>
  <si>
    <t>272/7/2024</t>
  </si>
  <si>
    <t>Dowóz uczniów niepełnosprawnych z Gminy Kleszczewo do szkół w roku szkolnym 2024/2025 wraz z opieką</t>
  </si>
  <si>
    <t>FIRMA USŁIGOWO-HANDLOWA Bartosz Marciniak ul. T. Kościuszki 16B 62-085 Skoki</t>
  </si>
  <si>
    <t>do 31.08.2025</t>
  </si>
  <si>
    <t>272/8/2024 + aneks 1</t>
  </si>
  <si>
    <t xml:space="preserve">Plac zabaw Kraina zabawy w Markowicach </t>
  </si>
  <si>
    <t>Grupa Hydro Sp. zo.o. Sp.k. ul. Farbiarska 28, 62-050 Mosina</t>
  </si>
  <si>
    <t>272/9/2024</t>
  </si>
  <si>
    <t>Opracowanie planu ogólnego dla gminy Kleszczewo wraz z niezbędną dokumentacją planistczną</t>
  </si>
  <si>
    <t>Koncept Pracownia Urbanistyczna Michał Chlebowski ul. Chartowo 29/514, 61-245 Poznań</t>
  </si>
  <si>
    <t>272/10/2024 + aneks 1</t>
  </si>
  <si>
    <t>Budowa kanalizacji sanitarnej - ul. Malinowa, Truskawkowa, Poziomkowa, Pożeczkowa i Jeżynowa w Gowarzewie, gmina Kleszczewo w ramach zadania Budowa kanalizacji sanitarnej wraz z przyłączeniami dla m. Gowarzewo, Komorniki, Tulce i Szewce, gmina Kleszczewo - zadanie A,B,C będącgo częścią projektu Kompleksowy rozwój gospodarki wodno-ściekowej na terenie gminy Kleszczewo</t>
  </si>
  <si>
    <t>272/11/2024 + aneks 1</t>
  </si>
  <si>
    <t>Budowa placu zabaw Magiczny Swiat w Kleszczewie</t>
  </si>
  <si>
    <t>Foresto W. Moroz os. Piastowskie 23 63-000 Środa Wlkp.</t>
  </si>
  <si>
    <t>272/12/2024</t>
  </si>
  <si>
    <t>Przebudowa dróg w miejscowości Gowarzewo</t>
  </si>
  <si>
    <t xml:space="preserve">IZBRUK Maciej Rybicki Zakład Ogólnobudowlany Dziedice 59, 62-404 Ciążeń </t>
  </si>
  <si>
    <t>272/12A/2024</t>
  </si>
  <si>
    <t>kompleksowa dostawa gazu ziemnego wysokometanowego (gr. E) max wielkośc 78 308 Kwh 010/2024/428/PZP</t>
  </si>
  <si>
    <t>01.01-31.12.2025</t>
  </si>
  <si>
    <t>272/13/2024+ aneks 1</t>
  </si>
  <si>
    <t>Zimowe utrzymanie dróg w sezonie 2024/2025 na terenie Gminy Kleszczewo</t>
  </si>
  <si>
    <t>Konsorcjum firm: Lider DOMI Agnieszka Nowacka pl/ Niepodległości 2, 62-035 Kórnik Partner BRIKBAU Anna Nowacka ul. Śremska 27, 62-035 Kórnik</t>
  </si>
  <si>
    <t>272/14/2024</t>
  </si>
  <si>
    <t>Budowa świetlicy wiejskiej w Krerowie w ramach I części postępowania "Budowa świetlicy wiejskiej w Krerowie oraz rozbudowa/przebudowa budynku OSP w Gowarzewie"</t>
  </si>
  <si>
    <t>A-Keller Usługo budowlane Andrzej Keller ul. G. Narutowicza 3/2 62-060 Stęszew</t>
  </si>
  <si>
    <t>272/15/2024</t>
  </si>
  <si>
    <t>Rozbudowa/przebudowa budynku OSP w Gowarzewie w ramach II części postępowania "Budowa świetlicy wiejskiej w Krerowie oraz rozbudowa/przebudowa budynku OSP w Gowarzewie"</t>
  </si>
  <si>
    <t>NOVA TERM Budownictwo Sp. z o.o. ul. Wronia 1 64-920 Piła</t>
  </si>
  <si>
    <t>272/16/2024</t>
  </si>
  <si>
    <t>kompleksowa dostawa gazu ziemnego wysokometanowego (gr. E) max wielkośc 362 758 Kwh</t>
  </si>
  <si>
    <t>UNIMOT Energia i Gaz Sp zo.o.</t>
  </si>
  <si>
    <t>siwczak zwrot</t>
  </si>
  <si>
    <t>272/17/2024</t>
  </si>
  <si>
    <t>Kompleksowy nadzór inwestorski nad realizacją zadania inwestycyjnego: Budowa kanalizacji sanitarnej - ul. Malinowa, Truskawkowa, Poziomkowa, Pożeczkowa i Jeżynowa w Gowarzewie, gmina Kleszczewo w ramach zadania Budowa kanalizacji sanitarnej wraz z przyłączeniami dla m. Gowarzewo, Komorniki, Tulce i Szewce, gmina Kleszczewo - zadanie A,B,C będącgo częścią projektu Kompleksowy rozwój gospodarki wodno-ściekowej na terenie gminy Kleszczewo</t>
  </si>
  <si>
    <t>Kontrakt Plan Artur Roykowski ul. Wiosenna 29 60-185 Skórzewo</t>
  </si>
  <si>
    <t>272/18/2024</t>
  </si>
  <si>
    <t>umowa współpracy przy modernizacji oświetlenia ulicznego zlokalizowanego na terenie gminy Kleszczewo</t>
  </si>
  <si>
    <t>ENEA Oświetlenie Sp. z o.o. ul. Ku Słońcu 34, 71-080 Szczecin</t>
  </si>
  <si>
    <t>Realizacja planu uslug remontowych w 2024 roku w Gminie Kleszczewo.</t>
  </si>
  <si>
    <t>naprawy na placach zabaw</t>
  </si>
  <si>
    <t>naprawa autopompy</t>
  </si>
  <si>
    <t>remont ZS w Tulcach</t>
  </si>
  <si>
    <t>p. Rajchelt</t>
  </si>
  <si>
    <t>p. Ponikowski</t>
  </si>
  <si>
    <t>p. Janiak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</si>
</sst>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%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rgb="FF3C3F49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000000"/>
      <name val="Calibri"/>
      <family val="2"/>
      <charset val="238"/>
      <scheme val="minor"/>
    </font>
    <font>
      <sz val="9"/>
      <color rgb="FFFFFFFF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i/>
      <sz val="1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3C3F4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ADD8E6"/>
      </patternFill>
    </fill>
    <fill>
      <patternFill patternType="solid">
        <fgColor rgb="FFF3F3F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5" fillId="0" borderId="0" applyNumberFormat="0" applyFill="0" applyBorder="0" applyProtection="0"/>
  </cellStyleXfs>
  <cellXfs count="89">
    <xf numFmtId="0" fontId="0" fillId="0" borderId="0" xfId="0"/>
    <xf numFmtId="0" fontId="9" fillId="6" borderId="1" xfId="0" applyFont="1" applyFill="1" applyBorder="1" applyAlignment="1">
      <alignment wrapText="1"/>
    </xf>
    <xf numFmtId="0" fontId="4" fillId="4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vertical="center" wrapText="1"/>
    </xf>
    <xf numFmtId="0" fontId="7" fillId="0" borderId="0" xfId="0" applyFont="1"/>
    <xf numFmtId="4" fontId="7" fillId="5" borderId="1" xfId="0" applyNumberFormat="1" applyFont="1" applyFill="1" applyBorder="1" applyAlignment="1">
      <alignment horizontal="right" vertical="center" wrapText="1"/>
    </xf>
    <xf numFmtId="10" fontId="7" fillId="7" borderId="1" xfId="0" applyNumberFormat="1" applyFont="1" applyFill="1" applyBorder="1" applyAlignment="1">
      <alignment horizontal="right" vertical="center"/>
    </xf>
    <xf numFmtId="0" fontId="9" fillId="0" borderId="1" xfId="0" applyFont="1" applyBorder="1"/>
    <xf numFmtId="4" fontId="9" fillId="0" borderId="1" xfId="0" applyNumberFormat="1" applyFont="1" applyBorder="1"/>
    <xf numFmtId="0" fontId="5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4" fontId="0" fillId="0" borderId="7" xfId="0" applyNumberFormat="1" applyBorder="1"/>
    <xf numFmtId="4" fontId="0" fillId="3" borderId="7" xfId="0" applyNumberFormat="1" applyFill="1" applyBorder="1"/>
    <xf numFmtId="165" fontId="0" fillId="0" borderId="7" xfId="0" applyNumberFormat="1" applyBorder="1" applyAlignment="1">
      <alignment horizontal="right"/>
    </xf>
    <xf numFmtId="0" fontId="0" fillId="8" borderId="7" xfId="0" applyFill="1" applyBorder="1"/>
    <xf numFmtId="0" fontId="6" fillId="8" borderId="7" xfId="0" applyFont="1" applyFill="1" applyBorder="1" applyAlignment="1">
      <alignment wrapText="1"/>
    </xf>
    <xf numFmtId="4" fontId="6" fillId="8" borderId="7" xfId="0" applyNumberFormat="1" applyFont="1" applyFill="1" applyBorder="1"/>
    <xf numFmtId="165" fontId="6" fillId="8" borderId="7" xfId="0" applyNumberFormat="1" applyFont="1" applyFill="1" applyBorder="1" applyAlignment="1">
      <alignment horizontal="right"/>
    </xf>
    <xf numFmtId="0" fontId="4" fillId="4" borderId="1" xfId="2" applyFont="1" applyFill="1" applyBorder="1" applyAlignment="1">
      <alignment vertical="center" wrapText="1"/>
    </xf>
    <xf numFmtId="0" fontId="6" fillId="4" borderId="1" xfId="2" applyFont="1" applyFill="1" applyBorder="1" applyAlignment="1">
      <alignment vertical="center" wrapText="1"/>
    </xf>
    <xf numFmtId="4" fontId="14" fillId="4" borderId="1" xfId="2" applyNumberFormat="1" applyFont="1" applyFill="1" applyBorder="1"/>
    <xf numFmtId="10" fontId="6" fillId="4" borderId="1" xfId="2" applyNumberFormat="1" applyFont="1" applyFill="1" applyBorder="1" applyAlignment="1">
      <alignment horizontal="left" vertical="center" wrapText="1"/>
    </xf>
    <xf numFmtId="0" fontId="14" fillId="4" borderId="0" xfId="2" applyFont="1" applyFill="1"/>
    <xf numFmtId="14" fontId="14" fillId="4" borderId="1" xfId="2" applyNumberFormat="1" applyFont="1" applyFill="1" applyBorder="1" applyAlignment="1">
      <alignment horizontal="center" vertical="center" wrapText="1"/>
    </xf>
    <xf numFmtId="10" fontId="14" fillId="4" borderId="3" xfId="2" applyNumberFormat="1" applyFont="1" applyFill="1" applyBorder="1" applyAlignment="1">
      <alignment horizontal="left" vertical="center" wrapText="1"/>
    </xf>
    <xf numFmtId="164" fontId="14" fillId="4" borderId="1" xfId="3" applyFont="1" applyFill="1" applyBorder="1" applyAlignment="1">
      <alignment horizontal="left" vertical="center" wrapText="1"/>
    </xf>
    <xf numFmtId="10" fontId="14" fillId="4" borderId="1" xfId="2" applyNumberFormat="1" applyFont="1" applyFill="1" applyBorder="1" applyAlignment="1">
      <alignment horizontal="left" vertical="center" wrapText="1"/>
    </xf>
    <xf numFmtId="4" fontId="14" fillId="4" borderId="3" xfId="2" applyNumberFormat="1" applyFont="1" applyFill="1" applyBorder="1"/>
    <xf numFmtId="14" fontId="14" fillId="4" borderId="3" xfId="2" applyNumberFormat="1" applyFont="1" applyFill="1" applyBorder="1" applyAlignment="1">
      <alignment horizontal="center" vertical="center"/>
    </xf>
    <xf numFmtId="0" fontId="14" fillId="4" borderId="1" xfId="2" applyFont="1" applyFill="1" applyBorder="1" applyAlignment="1">
      <alignment horizontal="center" vertical="center" wrapText="1"/>
    </xf>
    <xf numFmtId="14" fontId="14" fillId="4" borderId="1" xfId="2" applyNumberFormat="1" applyFont="1" applyFill="1" applyBorder="1" applyAlignment="1">
      <alignment horizontal="center" vertical="center"/>
    </xf>
    <xf numFmtId="4" fontId="14" fillId="4" borderId="3" xfId="2" applyNumberFormat="1" applyFont="1" applyFill="1" applyBorder="1" applyAlignment="1">
      <alignment vertical="center"/>
    </xf>
    <xf numFmtId="164" fontId="14" fillId="4" borderId="4" xfId="3" applyFont="1" applyFill="1" applyBorder="1" applyAlignment="1">
      <alignment horizontal="left" vertical="center" wrapText="1"/>
    </xf>
    <xf numFmtId="10" fontId="6" fillId="4" borderId="1" xfId="2" applyNumberFormat="1" applyFont="1" applyFill="1" applyBorder="1" applyAlignment="1">
      <alignment vertical="center" wrapText="1"/>
    </xf>
    <xf numFmtId="4" fontId="14" fillId="4" borderId="3" xfId="2" applyNumberFormat="1" applyFont="1" applyFill="1" applyBorder="1" applyAlignment="1">
      <alignment vertical="center" wrapText="1"/>
    </xf>
    <xf numFmtId="4" fontId="14" fillId="4" borderId="1" xfId="2" applyNumberFormat="1" applyFont="1" applyFill="1" applyBorder="1" applyAlignment="1">
      <alignment wrapText="1"/>
    </xf>
    <xf numFmtId="10" fontId="6" fillId="4" borderId="3" xfId="2" applyNumberFormat="1" applyFont="1" applyFill="1" applyBorder="1" applyAlignment="1">
      <alignment vertical="center" wrapText="1"/>
    </xf>
    <xf numFmtId="164" fontId="14" fillId="4" borderId="3" xfId="3" applyFont="1" applyFill="1" applyBorder="1" applyAlignment="1">
      <alignment horizontal="left" vertical="center" wrapText="1"/>
    </xf>
    <xf numFmtId="4" fontId="14" fillId="4" borderId="12" xfId="2" applyNumberFormat="1" applyFont="1" applyFill="1" applyBorder="1" applyAlignment="1">
      <alignment vertical="center"/>
    </xf>
    <xf numFmtId="10" fontId="7" fillId="4" borderId="1" xfId="2" applyNumberFormat="1" applyFont="1" applyFill="1" applyBorder="1" applyAlignment="1">
      <alignment horizontal="left" vertical="center" wrapText="1"/>
    </xf>
    <xf numFmtId="14" fontId="7" fillId="4" borderId="1" xfId="2" applyNumberFormat="1" applyFont="1" applyFill="1" applyBorder="1" applyAlignment="1">
      <alignment horizontal="center" vertical="center" wrapText="1"/>
    </xf>
    <xf numFmtId="4" fontId="14" fillId="4" borderId="0" xfId="2" applyNumberFormat="1" applyFont="1" applyFill="1" applyAlignment="1">
      <alignment vertical="center"/>
    </xf>
    <xf numFmtId="164" fontId="16" fillId="4" borderId="4" xfId="3" applyFont="1" applyFill="1" applyBorder="1" applyAlignment="1">
      <alignment horizontal="left" vertical="center" wrapText="1"/>
    </xf>
    <xf numFmtId="164" fontId="16" fillId="4" borderId="1" xfId="3" applyFont="1" applyFill="1" applyBorder="1" applyAlignment="1">
      <alignment horizontal="left" vertical="center" wrapText="1"/>
    </xf>
    <xf numFmtId="164" fontId="14" fillId="4" borderId="9" xfId="3" applyFont="1" applyFill="1" applyBorder="1" applyAlignment="1">
      <alignment horizontal="left" vertical="center" wrapText="1"/>
    </xf>
    <xf numFmtId="14" fontId="7" fillId="4" borderId="3" xfId="2" applyNumberFormat="1" applyFont="1" applyFill="1" applyBorder="1" applyAlignment="1">
      <alignment horizontal="center" vertical="center" wrapText="1"/>
    </xf>
    <xf numFmtId="14" fontId="14" fillId="4" borderId="6" xfId="2" applyNumberFormat="1" applyFont="1" applyFill="1" applyBorder="1" applyAlignment="1">
      <alignment horizontal="center" vertical="center"/>
    </xf>
    <xf numFmtId="14" fontId="14" fillId="4" borderId="1" xfId="2" applyNumberFormat="1" applyFont="1" applyFill="1" applyBorder="1" applyAlignment="1">
      <alignment horizontal="center"/>
    </xf>
    <xf numFmtId="14" fontId="16" fillId="3" borderId="1" xfId="2" applyNumberFormat="1" applyFont="1" applyFill="1" applyBorder="1" applyAlignment="1">
      <alignment horizontal="center" vertical="center"/>
    </xf>
    <xf numFmtId="0" fontId="0" fillId="9" borderId="7" xfId="0" applyFill="1" applyBorder="1"/>
    <xf numFmtId="0" fontId="0" fillId="9" borderId="7" xfId="0" applyFill="1" applyBorder="1" applyAlignment="1">
      <alignment wrapText="1"/>
    </xf>
    <xf numFmtId="4" fontId="0" fillId="9" borderId="7" xfId="0" applyNumberFormat="1" applyFill="1" applyBorder="1"/>
    <xf numFmtId="165" fontId="0" fillId="9" borderId="7" xfId="0" applyNumberFormat="1" applyFill="1" applyBorder="1" applyAlignment="1">
      <alignment horizontal="right"/>
    </xf>
    <xf numFmtId="0" fontId="0" fillId="9" borderId="0" xfId="0" applyFill="1"/>
    <xf numFmtId="0" fontId="0" fillId="10" borderId="0" xfId="0" applyFill="1" applyAlignment="1">
      <alignment horizontal="center"/>
    </xf>
    <xf numFmtId="0" fontId="0" fillId="10" borderId="7" xfId="0" applyFill="1" applyBorder="1" applyAlignment="1">
      <alignment wrapText="1"/>
    </xf>
    <xf numFmtId="0" fontId="0" fillId="10" borderId="7" xfId="0" applyFill="1" applyBorder="1"/>
    <xf numFmtId="0" fontId="0" fillId="11" borderId="0" xfId="0" applyFill="1"/>
    <xf numFmtId="0" fontId="0" fillId="11" borderId="7" xfId="0" applyFill="1" applyBorder="1"/>
    <xf numFmtId="0" fontId="0" fillId="11" borderId="7" xfId="0" applyFill="1" applyBorder="1" applyAlignment="1">
      <alignment wrapText="1"/>
    </xf>
    <xf numFmtId="0" fontId="7" fillId="11" borderId="0" xfId="2" applyFont="1" applyFill="1" applyAlignment="1">
      <alignment wrapText="1"/>
    </xf>
    <xf numFmtId="10" fontId="7" fillId="11" borderId="1" xfId="2" applyNumberFormat="1" applyFont="1" applyFill="1" applyBorder="1" applyAlignment="1">
      <alignment horizontal="left" vertical="center" wrapText="1"/>
    </xf>
    <xf numFmtId="0" fontId="14" fillId="11" borderId="10" xfId="2" applyFont="1" applyFill="1" applyBorder="1" applyAlignment="1">
      <alignment vertical="center" wrapText="1"/>
    </xf>
    <xf numFmtId="10" fontId="14" fillId="11" borderId="1" xfId="2" applyNumberFormat="1" applyFont="1" applyFill="1" applyBorder="1" applyAlignment="1">
      <alignment horizontal="left" vertical="center" wrapText="1"/>
    </xf>
    <xf numFmtId="10" fontId="6" fillId="11" borderId="1" xfId="2" applyNumberFormat="1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4" fontId="8" fillId="5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14" fontId="14" fillId="4" borderId="12" xfId="2" applyNumberFormat="1" applyFont="1" applyFill="1" applyBorder="1" applyAlignment="1">
      <alignment horizontal="center" vertical="center" wrapText="1"/>
    </xf>
    <xf numFmtId="14" fontId="14" fillId="4" borderId="11" xfId="2" applyNumberFormat="1" applyFont="1" applyFill="1" applyBorder="1" applyAlignment="1">
      <alignment horizontal="center" vertical="center" wrapText="1"/>
    </xf>
    <xf numFmtId="14" fontId="14" fillId="4" borderId="13" xfId="2" applyNumberFormat="1" applyFont="1" applyFill="1" applyBorder="1" applyAlignment="1">
      <alignment horizontal="center" vertical="center" wrapText="1"/>
    </xf>
    <xf numFmtId="10" fontId="14" fillId="4" borderId="3" xfId="2" applyNumberFormat="1" applyFont="1" applyFill="1" applyBorder="1" applyAlignment="1">
      <alignment horizontal="left" vertical="center" wrapText="1"/>
    </xf>
    <xf numFmtId="10" fontId="14" fillId="4" borderId="5" xfId="2" applyNumberFormat="1" applyFont="1" applyFill="1" applyBorder="1" applyAlignment="1">
      <alignment horizontal="left" vertical="center" wrapText="1"/>
    </xf>
    <xf numFmtId="10" fontId="14" fillId="4" borderId="6" xfId="2" applyNumberFormat="1" applyFont="1" applyFill="1" applyBorder="1" applyAlignment="1">
      <alignment horizontal="left" vertical="center" wrapText="1"/>
    </xf>
    <xf numFmtId="0" fontId="14" fillId="4" borderId="3" xfId="2" applyFont="1" applyFill="1" applyBorder="1" applyAlignment="1">
      <alignment horizontal="left" vertical="center" wrapText="1"/>
    </xf>
    <xf numFmtId="0" fontId="14" fillId="4" borderId="5" xfId="2" applyFont="1" applyFill="1" applyBorder="1" applyAlignment="1">
      <alignment horizontal="left" vertical="center" wrapText="1"/>
    </xf>
    <xf numFmtId="0" fontId="14" fillId="4" borderId="6" xfId="2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</cellXfs>
  <cellStyles count="5">
    <cellStyle name="Dziesiętny 2" xfId="1"/>
    <cellStyle name="Dziesiętny 3" xfId="3"/>
    <cellStyle name="Normalny" xfId="0" builtinId="0"/>
    <cellStyle name="Normalny 2" xfId="4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0"/>
  <sheetViews>
    <sheetView tabSelected="1" topLeftCell="A22" workbookViewId="0">
      <selection activeCell="A28" sqref="A28:C28"/>
    </sheetView>
  </sheetViews>
  <sheetFormatPr defaultRowHeight="15" x14ac:dyDescent="0.25"/>
  <cols>
    <col min="1" max="1" width="5.28515625" bestFit="1" customWidth="1"/>
    <col min="2" max="2" width="8.7109375" customWidth="1"/>
    <col min="3" max="3" width="51.7109375" customWidth="1"/>
    <col min="4" max="4" width="14" customWidth="1"/>
    <col min="5" max="5" width="13.7109375" customWidth="1"/>
    <col min="6" max="6" width="13.42578125" customWidth="1"/>
    <col min="7" max="7" width="10.28515625" customWidth="1"/>
    <col min="8" max="8" width="11.140625" customWidth="1"/>
  </cols>
  <sheetData>
    <row r="2" spans="1:11" x14ac:dyDescent="0.25">
      <c r="A2" s="72" t="s">
        <v>154</v>
      </c>
      <c r="B2" s="72"/>
      <c r="C2" s="72"/>
      <c r="D2" s="72"/>
      <c r="E2" s="72"/>
      <c r="F2" s="72"/>
      <c r="G2" s="72"/>
      <c r="H2" s="72"/>
    </row>
    <row r="3" spans="1:11" s="13" customFormat="1" ht="48" x14ac:dyDescent="0.25">
      <c r="A3" s="14" t="s">
        <v>0</v>
      </c>
      <c r="B3" s="14" t="s">
        <v>1</v>
      </c>
      <c r="C3" s="14" t="s">
        <v>2</v>
      </c>
      <c r="D3" s="14" t="s">
        <v>152</v>
      </c>
      <c r="E3" s="15" t="s">
        <v>153</v>
      </c>
      <c r="F3" s="14" t="s">
        <v>3</v>
      </c>
      <c r="G3" s="14" t="s">
        <v>4</v>
      </c>
      <c r="H3" s="14" t="s">
        <v>5</v>
      </c>
      <c r="K3" s="61" t="s">
        <v>219</v>
      </c>
    </row>
    <row r="4" spans="1:11" ht="60" x14ac:dyDescent="0.25">
      <c r="A4" s="16" t="s">
        <v>6</v>
      </c>
      <c r="B4" s="16" t="s">
        <v>7</v>
      </c>
      <c r="C4" s="17" t="s">
        <v>73</v>
      </c>
      <c r="D4" s="18">
        <v>0</v>
      </c>
      <c r="E4" s="18">
        <v>299250</v>
      </c>
      <c r="F4" s="19">
        <v>299250</v>
      </c>
      <c r="G4" s="20">
        <f t="shared" ref="G4:G67" si="0">IF($E4&lt;&gt;0,$F4/$E4,"—")</f>
        <v>1</v>
      </c>
      <c r="H4" s="20">
        <f t="shared" ref="H4:H67" si="1">IF($F$80&lt;&gt;0,$F4/$F$80,"—")</f>
        <v>9.3860684830321481E-3</v>
      </c>
      <c r="K4" s="64" t="s">
        <v>220</v>
      </c>
    </row>
    <row r="5" spans="1:11" ht="45" x14ac:dyDescent="0.25">
      <c r="A5" s="65" t="s">
        <v>6</v>
      </c>
      <c r="B5" s="65" t="s">
        <v>7</v>
      </c>
      <c r="C5" s="66" t="s">
        <v>49</v>
      </c>
      <c r="D5" s="18">
        <v>66400</v>
      </c>
      <c r="E5" s="18">
        <v>66400</v>
      </c>
      <c r="F5" s="19">
        <v>66400</v>
      </c>
      <c r="G5" s="20">
        <f t="shared" si="0"/>
        <v>1</v>
      </c>
      <c r="H5" s="20">
        <f t="shared" si="1"/>
        <v>2.0826564654079687E-3</v>
      </c>
      <c r="K5" s="60" t="s">
        <v>221</v>
      </c>
    </row>
    <row r="6" spans="1:11" ht="45" x14ac:dyDescent="0.25">
      <c r="A6" s="16" t="s">
        <v>6</v>
      </c>
      <c r="B6" s="16" t="s">
        <v>8</v>
      </c>
      <c r="C6" s="17" t="s">
        <v>74</v>
      </c>
      <c r="D6" s="18">
        <v>0</v>
      </c>
      <c r="E6" s="18">
        <v>130000</v>
      </c>
      <c r="F6" s="19">
        <v>89500</v>
      </c>
      <c r="G6" s="20">
        <f t="shared" si="0"/>
        <v>0.68846153846153846</v>
      </c>
      <c r="H6" s="20">
        <f t="shared" si="1"/>
        <v>2.8071950851508011E-3</v>
      </c>
    </row>
    <row r="7" spans="1:11" ht="30" x14ac:dyDescent="0.25">
      <c r="A7" s="65" t="s">
        <v>6</v>
      </c>
      <c r="B7" s="65" t="s">
        <v>8</v>
      </c>
      <c r="C7" s="66" t="s">
        <v>50</v>
      </c>
      <c r="D7" s="18">
        <v>2200000</v>
      </c>
      <c r="E7" s="18">
        <v>0</v>
      </c>
      <c r="F7" s="19">
        <v>0</v>
      </c>
      <c r="G7" s="20" t="str">
        <f t="shared" si="0"/>
        <v>—</v>
      </c>
      <c r="H7" s="20">
        <f t="shared" si="1"/>
        <v>0</v>
      </c>
    </row>
    <row r="8" spans="1:11" ht="60" x14ac:dyDescent="0.25">
      <c r="A8" s="65" t="s">
        <v>6</v>
      </c>
      <c r="B8" s="65" t="s">
        <v>8</v>
      </c>
      <c r="C8" s="66" t="s">
        <v>75</v>
      </c>
      <c r="D8" s="18">
        <v>0</v>
      </c>
      <c r="E8" s="18">
        <v>327366.18</v>
      </c>
      <c r="F8" s="19">
        <v>0</v>
      </c>
      <c r="G8" s="20">
        <f t="shared" si="0"/>
        <v>0</v>
      </c>
      <c r="H8" s="20">
        <f t="shared" si="1"/>
        <v>0</v>
      </c>
    </row>
    <row r="9" spans="1:11" ht="45" x14ac:dyDescent="0.25">
      <c r="A9" s="65" t="s">
        <v>6</v>
      </c>
      <c r="B9" s="65" t="s">
        <v>8</v>
      </c>
      <c r="C9" s="66" t="s">
        <v>76</v>
      </c>
      <c r="D9" s="18">
        <v>301000</v>
      </c>
      <c r="E9" s="18">
        <v>272600</v>
      </c>
      <c r="F9" s="19">
        <v>272600</v>
      </c>
      <c r="G9" s="20">
        <f t="shared" si="0"/>
        <v>1</v>
      </c>
      <c r="H9" s="20">
        <f t="shared" si="1"/>
        <v>8.5501830191297024E-3</v>
      </c>
    </row>
    <row r="10" spans="1:11" ht="75" x14ac:dyDescent="0.25">
      <c r="A10" s="16" t="s">
        <v>6</v>
      </c>
      <c r="B10" s="16" t="s">
        <v>8</v>
      </c>
      <c r="C10" s="17" t="s">
        <v>9</v>
      </c>
      <c r="D10" s="18">
        <v>718650</v>
      </c>
      <c r="E10" s="18">
        <v>627050</v>
      </c>
      <c r="F10" s="19">
        <v>627050</v>
      </c>
      <c r="G10" s="20">
        <f t="shared" si="0"/>
        <v>1</v>
      </c>
      <c r="H10" s="20">
        <f t="shared" si="1"/>
        <v>1.9667616515573295E-2</v>
      </c>
    </row>
    <row r="11" spans="1:11" ht="30" x14ac:dyDescent="0.25">
      <c r="A11" s="56" t="s">
        <v>6</v>
      </c>
      <c r="B11" s="56" t="s">
        <v>8</v>
      </c>
      <c r="C11" s="57" t="s">
        <v>51</v>
      </c>
      <c r="D11" s="58">
        <v>3500000</v>
      </c>
      <c r="E11" s="58">
        <v>7670000</v>
      </c>
      <c r="F11" s="58">
        <v>6115094.46</v>
      </c>
      <c r="G11" s="59">
        <f t="shared" si="0"/>
        <v>0.79727437548891789</v>
      </c>
      <c r="H11" s="59">
        <f t="shared" si="1"/>
        <v>0.19180182249547365</v>
      </c>
    </row>
    <row r="12" spans="1:11" ht="45" x14ac:dyDescent="0.25">
      <c r="A12" s="65" t="s">
        <v>6</v>
      </c>
      <c r="B12" s="65" t="s">
        <v>8</v>
      </c>
      <c r="C12" s="66" t="s">
        <v>52</v>
      </c>
      <c r="D12" s="18">
        <v>6357885.7999999998</v>
      </c>
      <c r="E12" s="18">
        <v>5517885.7999999998</v>
      </c>
      <c r="F12" s="19">
        <v>5456061.7000000002</v>
      </c>
      <c r="G12" s="20">
        <f t="shared" si="0"/>
        <v>0.98879569055234895</v>
      </c>
      <c r="H12" s="20">
        <f t="shared" si="1"/>
        <v>0.17113105685496677</v>
      </c>
    </row>
    <row r="13" spans="1:11" ht="45" x14ac:dyDescent="0.25">
      <c r="A13" s="16" t="s">
        <v>77</v>
      </c>
      <c r="B13" s="16" t="s">
        <v>78</v>
      </c>
      <c r="C13" s="17" t="s">
        <v>10</v>
      </c>
      <c r="D13" s="18">
        <v>17000</v>
      </c>
      <c r="E13" s="18">
        <v>17000</v>
      </c>
      <c r="F13" s="19">
        <v>0</v>
      </c>
      <c r="G13" s="20">
        <f t="shared" si="0"/>
        <v>0</v>
      </c>
      <c r="H13" s="20">
        <f t="shared" si="1"/>
        <v>0</v>
      </c>
    </row>
    <row r="14" spans="1:11" x14ac:dyDescent="0.25">
      <c r="A14" s="16" t="s">
        <v>77</v>
      </c>
      <c r="B14" s="16" t="s">
        <v>78</v>
      </c>
      <c r="C14" s="17" t="s">
        <v>79</v>
      </c>
      <c r="D14" s="18">
        <v>0</v>
      </c>
      <c r="E14" s="18">
        <v>90000</v>
      </c>
      <c r="F14" s="19">
        <v>90000</v>
      </c>
      <c r="G14" s="20">
        <f t="shared" si="0"/>
        <v>1</v>
      </c>
      <c r="H14" s="20">
        <f t="shared" si="1"/>
        <v>2.8228777392577888E-3</v>
      </c>
    </row>
    <row r="15" spans="1:11" ht="30" x14ac:dyDescent="0.25">
      <c r="A15" s="16" t="s">
        <v>77</v>
      </c>
      <c r="B15" s="16" t="s">
        <v>78</v>
      </c>
      <c r="C15" s="17" t="s">
        <v>80</v>
      </c>
      <c r="D15" s="18">
        <v>0</v>
      </c>
      <c r="E15" s="18">
        <v>35000</v>
      </c>
      <c r="F15" s="19">
        <v>34440</v>
      </c>
      <c r="G15" s="20">
        <f t="shared" si="0"/>
        <v>0.98399999999999999</v>
      </c>
      <c r="H15" s="20">
        <f t="shared" si="1"/>
        <v>1.0802212148893139E-3</v>
      </c>
    </row>
    <row r="16" spans="1:11" ht="45" x14ac:dyDescent="0.25">
      <c r="A16" s="65" t="s">
        <v>77</v>
      </c>
      <c r="B16" s="65" t="s">
        <v>81</v>
      </c>
      <c r="C16" s="66" t="s">
        <v>53</v>
      </c>
      <c r="D16" s="18">
        <v>1000000</v>
      </c>
      <c r="E16" s="18">
        <v>1000000</v>
      </c>
      <c r="F16" s="19">
        <v>1000000</v>
      </c>
      <c r="G16" s="20">
        <f t="shared" si="0"/>
        <v>1</v>
      </c>
      <c r="H16" s="20">
        <f t="shared" si="1"/>
        <v>3.1365308213975429E-2</v>
      </c>
    </row>
    <row r="17" spans="1:8" x14ac:dyDescent="0.25">
      <c r="A17" s="65" t="s">
        <v>77</v>
      </c>
      <c r="B17" s="65" t="s">
        <v>81</v>
      </c>
      <c r="C17" s="66" t="s">
        <v>11</v>
      </c>
      <c r="D17" s="18">
        <v>180000</v>
      </c>
      <c r="E17" s="18">
        <v>20000</v>
      </c>
      <c r="F17" s="19">
        <v>19188</v>
      </c>
      <c r="G17" s="20">
        <f t="shared" si="0"/>
        <v>0.95940000000000003</v>
      </c>
      <c r="H17" s="20">
        <f t="shared" si="1"/>
        <v>6.018375340097606E-4</v>
      </c>
    </row>
    <row r="18" spans="1:8" ht="30" x14ac:dyDescent="0.25">
      <c r="A18" s="65" t="s">
        <v>77</v>
      </c>
      <c r="B18" s="65" t="s">
        <v>82</v>
      </c>
      <c r="C18" s="66" t="s">
        <v>83</v>
      </c>
      <c r="D18" s="18">
        <v>0</v>
      </c>
      <c r="E18" s="18">
        <v>93000</v>
      </c>
      <c r="F18" s="19">
        <v>92607.93</v>
      </c>
      <c r="G18" s="20">
        <f t="shared" si="0"/>
        <v>0.99578419354838699</v>
      </c>
      <c r="H18" s="20">
        <f t="shared" si="1"/>
        <v>2.9046762675082613E-3</v>
      </c>
    </row>
    <row r="19" spans="1:8" ht="45" x14ac:dyDescent="0.25">
      <c r="A19" s="16" t="s">
        <v>77</v>
      </c>
      <c r="B19" s="16" t="s">
        <v>82</v>
      </c>
      <c r="C19" s="17" t="s">
        <v>54</v>
      </c>
      <c r="D19" s="18">
        <v>3650000</v>
      </c>
      <c r="E19" s="18">
        <v>17777</v>
      </c>
      <c r="F19" s="19">
        <v>3321</v>
      </c>
      <c r="G19" s="20">
        <f t="shared" si="0"/>
        <v>0.18681442313101199</v>
      </c>
      <c r="H19" s="20">
        <f t="shared" si="1"/>
        <v>1.041641885786124E-4</v>
      </c>
    </row>
    <row r="20" spans="1:8" ht="60" x14ac:dyDescent="0.25">
      <c r="A20" s="65" t="s">
        <v>77</v>
      </c>
      <c r="B20" s="65" t="s">
        <v>82</v>
      </c>
      <c r="C20" s="66" t="s">
        <v>55</v>
      </c>
      <c r="D20" s="18">
        <v>1147500</v>
      </c>
      <c r="E20" s="18">
        <v>1162500</v>
      </c>
      <c r="F20" s="19">
        <v>1162104.04</v>
      </c>
      <c r="G20" s="20">
        <f t="shared" si="0"/>
        <v>0.9996593892473119</v>
      </c>
      <c r="H20" s="20">
        <f t="shared" si="1"/>
        <v>3.6449751391306032E-2</v>
      </c>
    </row>
    <row r="21" spans="1:8" ht="30" x14ac:dyDescent="0.25">
      <c r="A21" s="16" t="s">
        <v>77</v>
      </c>
      <c r="B21" s="16" t="s">
        <v>82</v>
      </c>
      <c r="C21" s="17" t="s">
        <v>56</v>
      </c>
      <c r="D21" s="18">
        <v>1250000</v>
      </c>
      <c r="E21" s="18">
        <v>800000</v>
      </c>
      <c r="F21" s="19">
        <v>505093.74</v>
      </c>
      <c r="G21" s="20">
        <f t="shared" si="0"/>
        <v>0.63136717499999995</v>
      </c>
      <c r="H21" s="20">
        <f t="shared" si="1"/>
        <v>1.5842420832049571E-2</v>
      </c>
    </row>
    <row r="22" spans="1:8" ht="60" x14ac:dyDescent="0.25">
      <c r="A22" s="65" t="s">
        <v>77</v>
      </c>
      <c r="B22" s="65" t="s">
        <v>82</v>
      </c>
      <c r="C22" s="66" t="s">
        <v>57</v>
      </c>
      <c r="D22" s="18">
        <v>2175000</v>
      </c>
      <c r="E22" s="18">
        <v>1535000</v>
      </c>
      <c r="F22" s="19">
        <v>1497609.73</v>
      </c>
      <c r="G22" s="20">
        <f t="shared" si="0"/>
        <v>0.9756415179153094</v>
      </c>
      <c r="H22" s="20">
        <f t="shared" si="1"/>
        <v>4.6972990765698525E-2</v>
      </c>
    </row>
    <row r="23" spans="1:8" ht="30" x14ac:dyDescent="0.25">
      <c r="A23" s="65" t="s">
        <v>77</v>
      </c>
      <c r="B23" s="65" t="s">
        <v>82</v>
      </c>
      <c r="C23" s="66" t="s">
        <v>84</v>
      </c>
      <c r="D23" s="18">
        <v>4430000</v>
      </c>
      <c r="E23" s="18">
        <v>30000</v>
      </c>
      <c r="F23" s="19">
        <v>0</v>
      </c>
      <c r="G23" s="20">
        <f t="shared" si="0"/>
        <v>0</v>
      </c>
      <c r="H23" s="20">
        <f t="shared" si="1"/>
        <v>0</v>
      </c>
    </row>
    <row r="24" spans="1:8" ht="60" x14ac:dyDescent="0.25">
      <c r="A24" s="65" t="s">
        <v>77</v>
      </c>
      <c r="B24" s="65" t="s">
        <v>82</v>
      </c>
      <c r="C24" s="66" t="s">
        <v>85</v>
      </c>
      <c r="D24" s="18">
        <v>0</v>
      </c>
      <c r="E24" s="18">
        <v>673022.94</v>
      </c>
      <c r="F24" s="19">
        <v>673022.94</v>
      </c>
      <c r="G24" s="20">
        <f t="shared" si="0"/>
        <v>1</v>
      </c>
      <c r="H24" s="20">
        <f t="shared" si="1"/>
        <v>2.1109571948175893E-2</v>
      </c>
    </row>
    <row r="25" spans="1:8" x14ac:dyDescent="0.25">
      <c r="A25" s="16" t="s">
        <v>77</v>
      </c>
      <c r="B25" s="16" t="s">
        <v>86</v>
      </c>
      <c r="C25" s="17" t="s">
        <v>12</v>
      </c>
      <c r="D25" s="18">
        <v>228500</v>
      </c>
      <c r="E25" s="18">
        <v>228500</v>
      </c>
      <c r="F25" s="19">
        <v>191794.21</v>
      </c>
      <c r="G25" s="20">
        <f t="shared" si="0"/>
        <v>0.83936196936542662</v>
      </c>
      <c r="H25" s="20">
        <f t="shared" si="1"/>
        <v>6.0156845103059289E-3</v>
      </c>
    </row>
    <row r="26" spans="1:8" x14ac:dyDescent="0.25">
      <c r="A26" s="16" t="s">
        <v>77</v>
      </c>
      <c r="B26" s="16" t="s">
        <v>87</v>
      </c>
      <c r="C26" s="17" t="s">
        <v>88</v>
      </c>
      <c r="D26" s="18">
        <v>0</v>
      </c>
      <c r="E26" s="18">
        <v>7500</v>
      </c>
      <c r="F26" s="19">
        <v>7380</v>
      </c>
      <c r="G26" s="20">
        <f t="shared" si="0"/>
        <v>0.98399999999999999</v>
      </c>
      <c r="H26" s="20">
        <f t="shared" si="1"/>
        <v>2.3147597461913868E-4</v>
      </c>
    </row>
    <row r="27" spans="1:8" ht="30" x14ac:dyDescent="0.25">
      <c r="A27" s="16" t="s">
        <v>89</v>
      </c>
      <c r="B27" s="16" t="s">
        <v>90</v>
      </c>
      <c r="C27" s="17" t="s">
        <v>58</v>
      </c>
      <c r="D27" s="18">
        <v>200000</v>
      </c>
      <c r="E27" s="18">
        <v>100000</v>
      </c>
      <c r="F27" s="19">
        <v>99434.84</v>
      </c>
      <c r="G27" s="20">
        <f t="shared" si="0"/>
        <v>0.99434839999999991</v>
      </c>
      <c r="H27" s="20">
        <f t="shared" si="1"/>
        <v>3.1188044038073328E-3</v>
      </c>
    </row>
    <row r="28" spans="1:8" x14ac:dyDescent="0.25">
      <c r="A28" s="63" t="s">
        <v>89</v>
      </c>
      <c r="B28" s="63" t="s">
        <v>90</v>
      </c>
      <c r="C28" s="62" t="s">
        <v>91</v>
      </c>
      <c r="D28" s="18">
        <v>250000</v>
      </c>
      <c r="E28" s="18">
        <v>30000</v>
      </c>
      <c r="F28" s="19">
        <v>27306</v>
      </c>
      <c r="G28" s="20">
        <f t="shared" si="0"/>
        <v>0.91020000000000001</v>
      </c>
      <c r="H28" s="20">
        <f t="shared" si="1"/>
        <v>8.5646110609081309E-4</v>
      </c>
    </row>
    <row r="29" spans="1:8" x14ac:dyDescent="0.25">
      <c r="A29" s="16" t="s">
        <v>89</v>
      </c>
      <c r="B29" s="16" t="s">
        <v>90</v>
      </c>
      <c r="C29" s="17" t="s">
        <v>92</v>
      </c>
      <c r="D29" s="18">
        <v>10000</v>
      </c>
      <c r="E29" s="18">
        <v>20000</v>
      </c>
      <c r="F29" s="19">
        <v>14325.63</v>
      </c>
      <c r="G29" s="20">
        <f t="shared" si="0"/>
        <v>0.71628150000000002</v>
      </c>
      <c r="H29" s="20">
        <f t="shared" si="1"/>
        <v>4.4932780030937283E-4</v>
      </c>
    </row>
    <row r="30" spans="1:8" x14ac:dyDescent="0.25">
      <c r="A30" s="16" t="s">
        <v>93</v>
      </c>
      <c r="B30" s="16" t="s">
        <v>94</v>
      </c>
      <c r="C30" s="17" t="s">
        <v>95</v>
      </c>
      <c r="D30" s="18">
        <v>0</v>
      </c>
      <c r="E30" s="18">
        <v>60000</v>
      </c>
      <c r="F30" s="19">
        <v>46740</v>
      </c>
      <c r="G30" s="20">
        <f t="shared" si="0"/>
        <v>0.77900000000000003</v>
      </c>
      <c r="H30" s="20">
        <f t="shared" si="1"/>
        <v>1.4660145059212117E-3</v>
      </c>
    </row>
    <row r="31" spans="1:8" x14ac:dyDescent="0.25">
      <c r="A31" s="65" t="s">
        <v>93</v>
      </c>
      <c r="B31" s="65" t="s">
        <v>94</v>
      </c>
      <c r="C31" s="66" t="s">
        <v>13</v>
      </c>
      <c r="D31" s="18">
        <v>30000</v>
      </c>
      <c r="E31" s="18">
        <v>30000</v>
      </c>
      <c r="F31" s="19">
        <v>0</v>
      </c>
      <c r="G31" s="20">
        <f t="shared" si="0"/>
        <v>0</v>
      </c>
      <c r="H31" s="20">
        <f t="shared" si="1"/>
        <v>0</v>
      </c>
    </row>
    <row r="32" spans="1:8" x14ac:dyDescent="0.25">
      <c r="A32" s="65" t="s">
        <v>96</v>
      </c>
      <c r="B32" s="65" t="s">
        <v>97</v>
      </c>
      <c r="C32" s="66" t="s">
        <v>98</v>
      </c>
      <c r="D32" s="18">
        <v>0</v>
      </c>
      <c r="E32" s="18">
        <v>14599</v>
      </c>
      <c r="F32" s="19">
        <v>14599</v>
      </c>
      <c r="G32" s="20">
        <f t="shared" si="0"/>
        <v>1</v>
      </c>
      <c r="H32" s="20">
        <f t="shared" si="1"/>
        <v>4.5790213461582732E-4</v>
      </c>
    </row>
    <row r="33" spans="1:8" ht="45" x14ac:dyDescent="0.25">
      <c r="A33" s="16" t="s">
        <v>96</v>
      </c>
      <c r="B33" s="16" t="s">
        <v>97</v>
      </c>
      <c r="C33" s="17" t="s">
        <v>99</v>
      </c>
      <c r="D33" s="18">
        <v>0</v>
      </c>
      <c r="E33" s="18">
        <v>1236000</v>
      </c>
      <c r="F33" s="19">
        <v>1235099</v>
      </c>
      <c r="G33" s="20">
        <f t="shared" si="0"/>
        <v>0.99927103559870545</v>
      </c>
      <c r="H33" s="20">
        <f t="shared" si="1"/>
        <v>3.8739260809772844E-2</v>
      </c>
    </row>
    <row r="34" spans="1:8" x14ac:dyDescent="0.25">
      <c r="A34" s="16" t="s">
        <v>96</v>
      </c>
      <c r="B34" s="16" t="s">
        <v>97</v>
      </c>
      <c r="C34" s="17" t="s">
        <v>100</v>
      </c>
      <c r="D34" s="18">
        <v>0</v>
      </c>
      <c r="E34" s="18">
        <v>11000</v>
      </c>
      <c r="F34" s="19">
        <v>7480</v>
      </c>
      <c r="G34" s="20">
        <f t="shared" si="0"/>
        <v>0.68</v>
      </c>
      <c r="H34" s="20">
        <f t="shared" si="1"/>
        <v>2.3461250544053622E-4</v>
      </c>
    </row>
    <row r="35" spans="1:8" ht="30" x14ac:dyDescent="0.25">
      <c r="A35" s="65" t="s">
        <v>96</v>
      </c>
      <c r="B35" s="65" t="s">
        <v>97</v>
      </c>
      <c r="C35" s="66" t="s">
        <v>101</v>
      </c>
      <c r="D35" s="18">
        <v>1031200</v>
      </c>
      <c r="E35" s="18">
        <v>60000</v>
      </c>
      <c r="F35" s="19">
        <v>55950</v>
      </c>
      <c r="G35" s="20">
        <f t="shared" si="0"/>
        <v>0.9325</v>
      </c>
      <c r="H35" s="20">
        <f t="shared" si="1"/>
        <v>1.7548889945719253E-3</v>
      </c>
    </row>
    <row r="36" spans="1:8" ht="30" x14ac:dyDescent="0.25">
      <c r="A36" s="65" t="s">
        <v>96</v>
      </c>
      <c r="B36" s="65" t="s">
        <v>102</v>
      </c>
      <c r="C36" s="66" t="s">
        <v>103</v>
      </c>
      <c r="D36" s="18">
        <v>100000</v>
      </c>
      <c r="E36" s="18">
        <v>100000</v>
      </c>
      <c r="F36" s="19">
        <v>99989.16</v>
      </c>
      <c r="G36" s="20">
        <f t="shared" si="0"/>
        <v>0.99989159999999999</v>
      </c>
      <c r="H36" s="20">
        <f t="shared" si="1"/>
        <v>3.1361908214565036E-3</v>
      </c>
    </row>
    <row r="37" spans="1:8" x14ac:dyDescent="0.25">
      <c r="A37" s="63" t="s">
        <v>104</v>
      </c>
      <c r="B37" s="63" t="s">
        <v>105</v>
      </c>
      <c r="C37" s="62" t="s">
        <v>106</v>
      </c>
      <c r="D37" s="18">
        <v>60000</v>
      </c>
      <c r="E37" s="18">
        <v>47329.17</v>
      </c>
      <c r="F37" s="19">
        <v>47329.17</v>
      </c>
      <c r="G37" s="20">
        <f t="shared" si="0"/>
        <v>1</v>
      </c>
      <c r="H37" s="20">
        <f t="shared" si="1"/>
        <v>1.4844940045616395E-3</v>
      </c>
    </row>
    <row r="38" spans="1:8" x14ac:dyDescent="0.25">
      <c r="A38" s="16" t="s">
        <v>104</v>
      </c>
      <c r="B38" s="16" t="s">
        <v>105</v>
      </c>
      <c r="C38" s="17" t="s">
        <v>107</v>
      </c>
      <c r="D38" s="18">
        <v>0</v>
      </c>
      <c r="E38" s="18">
        <v>23500</v>
      </c>
      <c r="F38" s="19">
        <v>23493</v>
      </c>
      <c r="G38" s="20">
        <f t="shared" si="0"/>
        <v>0.99970212765957445</v>
      </c>
      <c r="H38" s="20">
        <f t="shared" si="1"/>
        <v>7.3686518587092484E-4</v>
      </c>
    </row>
    <row r="39" spans="1:8" ht="30" x14ac:dyDescent="0.25">
      <c r="A39" s="16" t="s">
        <v>104</v>
      </c>
      <c r="B39" s="16" t="s">
        <v>105</v>
      </c>
      <c r="C39" s="17" t="s">
        <v>108</v>
      </c>
      <c r="D39" s="18">
        <v>0</v>
      </c>
      <c r="E39" s="18">
        <v>60000</v>
      </c>
      <c r="F39" s="19">
        <v>57318</v>
      </c>
      <c r="G39" s="20">
        <f t="shared" si="0"/>
        <v>0.95530000000000004</v>
      </c>
      <c r="H39" s="20">
        <f t="shared" si="1"/>
        <v>1.7977967362086437E-3</v>
      </c>
    </row>
    <row r="40" spans="1:8" x14ac:dyDescent="0.25">
      <c r="A40" s="16" t="s">
        <v>104</v>
      </c>
      <c r="B40" s="16" t="s">
        <v>105</v>
      </c>
      <c r="C40" s="17" t="s">
        <v>109</v>
      </c>
      <c r="D40" s="18">
        <v>0</v>
      </c>
      <c r="E40" s="18">
        <v>18751.099999999999</v>
      </c>
      <c r="F40" s="19">
        <v>18751.099999999999</v>
      </c>
      <c r="G40" s="20">
        <f t="shared" si="0"/>
        <v>1</v>
      </c>
      <c r="H40" s="20">
        <f t="shared" si="1"/>
        <v>5.8813403085107466E-4</v>
      </c>
    </row>
    <row r="41" spans="1:8" x14ac:dyDescent="0.25">
      <c r="A41" s="16" t="s">
        <v>104</v>
      </c>
      <c r="B41" s="16" t="s">
        <v>105</v>
      </c>
      <c r="C41" s="17" t="s">
        <v>110</v>
      </c>
      <c r="D41" s="18">
        <v>22000</v>
      </c>
      <c r="E41" s="18">
        <v>20700</v>
      </c>
      <c r="F41" s="19">
        <v>20664</v>
      </c>
      <c r="G41" s="20">
        <f t="shared" si="0"/>
        <v>0.99826086956521742</v>
      </c>
      <c r="H41" s="20">
        <f t="shared" si="1"/>
        <v>6.4813272893358834E-4</v>
      </c>
    </row>
    <row r="42" spans="1:8" ht="30" x14ac:dyDescent="0.25">
      <c r="A42" s="16" t="s">
        <v>104</v>
      </c>
      <c r="B42" s="16" t="s">
        <v>105</v>
      </c>
      <c r="C42" s="17" t="s">
        <v>111</v>
      </c>
      <c r="D42" s="18">
        <v>80000</v>
      </c>
      <c r="E42" s="18">
        <v>94919.73</v>
      </c>
      <c r="F42" s="19">
        <v>94826.22</v>
      </c>
      <c r="G42" s="20">
        <f t="shared" si="0"/>
        <v>0.99901485181215754</v>
      </c>
      <c r="H42" s="20">
        <f t="shared" si="1"/>
        <v>2.9742536170662415E-3</v>
      </c>
    </row>
    <row r="43" spans="1:8" s="60" customFormat="1" ht="30" x14ac:dyDescent="0.25">
      <c r="A43" s="56" t="s">
        <v>104</v>
      </c>
      <c r="B43" s="56" t="s">
        <v>112</v>
      </c>
      <c r="C43" s="57" t="s">
        <v>59</v>
      </c>
      <c r="D43" s="58">
        <v>5660000</v>
      </c>
      <c r="E43" s="58">
        <v>8090000</v>
      </c>
      <c r="F43" s="58">
        <v>7816096.4700000007</v>
      </c>
      <c r="G43" s="59">
        <f t="shared" si="0"/>
        <v>0.96614295055624233</v>
      </c>
      <c r="H43" s="59">
        <f t="shared" si="1"/>
        <v>0.24515427481171539</v>
      </c>
    </row>
    <row r="44" spans="1:8" x14ac:dyDescent="0.25">
      <c r="A44" s="65" t="s">
        <v>113</v>
      </c>
      <c r="B44" s="65" t="s">
        <v>114</v>
      </c>
      <c r="C44" s="66" t="s">
        <v>60</v>
      </c>
      <c r="D44" s="18">
        <v>30000</v>
      </c>
      <c r="E44" s="18">
        <v>35000</v>
      </c>
      <c r="F44" s="19">
        <v>32359.91</v>
      </c>
      <c r="G44" s="20">
        <f t="shared" si="0"/>
        <v>0.92456885714285719</v>
      </c>
      <c r="H44" s="20">
        <f t="shared" si="1"/>
        <v>1.0149785509265057E-3</v>
      </c>
    </row>
    <row r="45" spans="1:8" x14ac:dyDescent="0.25">
      <c r="A45" s="16" t="s">
        <v>115</v>
      </c>
      <c r="B45" s="16" t="s">
        <v>116</v>
      </c>
      <c r="C45" s="17" t="s">
        <v>61</v>
      </c>
      <c r="D45" s="18">
        <v>10000</v>
      </c>
      <c r="E45" s="18">
        <v>20000</v>
      </c>
      <c r="F45" s="19">
        <v>6519</v>
      </c>
      <c r="G45" s="20">
        <f t="shared" si="0"/>
        <v>0.32595000000000002</v>
      </c>
      <c r="H45" s="20">
        <f t="shared" si="1"/>
        <v>2.0447044424690584E-4</v>
      </c>
    </row>
    <row r="46" spans="1:8" x14ac:dyDescent="0.25">
      <c r="A46" s="63" t="s">
        <v>117</v>
      </c>
      <c r="B46" s="63" t="s">
        <v>118</v>
      </c>
      <c r="C46" s="62" t="s">
        <v>119</v>
      </c>
      <c r="D46" s="18">
        <v>0</v>
      </c>
      <c r="E46" s="18">
        <v>95000</v>
      </c>
      <c r="F46" s="19">
        <v>93500</v>
      </c>
      <c r="G46" s="20">
        <f t="shared" si="0"/>
        <v>0.98421052631578942</v>
      </c>
      <c r="H46" s="20">
        <f t="shared" si="1"/>
        <v>2.9326563180067026E-3</v>
      </c>
    </row>
    <row r="47" spans="1:8" ht="30" x14ac:dyDescent="0.25">
      <c r="A47" s="16" t="s">
        <v>117</v>
      </c>
      <c r="B47" s="16" t="s">
        <v>118</v>
      </c>
      <c r="C47" s="17" t="s">
        <v>62</v>
      </c>
      <c r="D47" s="18">
        <v>20000</v>
      </c>
      <c r="E47" s="18">
        <v>20000</v>
      </c>
      <c r="F47" s="19">
        <v>19680</v>
      </c>
      <c r="G47" s="20">
        <f t="shared" si="0"/>
        <v>0.98399999999999999</v>
      </c>
      <c r="H47" s="20">
        <f t="shared" si="1"/>
        <v>6.1726926565103648E-4</v>
      </c>
    </row>
    <row r="48" spans="1:8" ht="30" x14ac:dyDescent="0.25">
      <c r="A48" s="16" t="s">
        <v>117</v>
      </c>
      <c r="B48" s="16" t="s">
        <v>120</v>
      </c>
      <c r="C48" s="17" t="s">
        <v>121</v>
      </c>
      <c r="D48" s="18">
        <v>530000</v>
      </c>
      <c r="E48" s="18">
        <v>580000</v>
      </c>
      <c r="F48" s="19">
        <v>486654.9</v>
      </c>
      <c r="G48" s="20">
        <f t="shared" si="0"/>
        <v>0.83906017241379316</v>
      </c>
      <c r="H48" s="20">
        <f t="shared" si="1"/>
        <v>1.5264080932341393E-2</v>
      </c>
    </row>
    <row r="49" spans="1:8" ht="30" x14ac:dyDescent="0.25">
      <c r="A49" s="65" t="s">
        <v>117</v>
      </c>
      <c r="B49" s="65" t="s">
        <v>120</v>
      </c>
      <c r="C49" s="66" t="s">
        <v>122</v>
      </c>
      <c r="D49" s="18">
        <v>400000</v>
      </c>
      <c r="E49" s="18">
        <v>400000</v>
      </c>
      <c r="F49" s="19">
        <v>351265.81</v>
      </c>
      <c r="G49" s="20">
        <f t="shared" si="0"/>
        <v>0.87816452499999997</v>
      </c>
      <c r="H49" s="20">
        <f t="shared" si="1"/>
        <v>1.1017560395681733E-2</v>
      </c>
    </row>
    <row r="50" spans="1:8" ht="30" x14ac:dyDescent="0.25">
      <c r="A50" s="16" t="s">
        <v>117</v>
      </c>
      <c r="B50" s="16" t="s">
        <v>120</v>
      </c>
      <c r="C50" s="17" t="s">
        <v>123</v>
      </c>
      <c r="D50" s="18">
        <v>0</v>
      </c>
      <c r="E50" s="18">
        <v>60000</v>
      </c>
      <c r="F50" s="19">
        <v>30750</v>
      </c>
      <c r="G50" s="20">
        <f t="shared" si="0"/>
        <v>0.51249999999999996</v>
      </c>
      <c r="H50" s="20">
        <f t="shared" si="1"/>
        <v>9.6448322757974447E-4</v>
      </c>
    </row>
    <row r="51" spans="1:8" x14ac:dyDescent="0.25">
      <c r="A51" s="16" t="s">
        <v>117</v>
      </c>
      <c r="B51" s="16" t="s">
        <v>120</v>
      </c>
      <c r="C51" s="17" t="s">
        <v>124</v>
      </c>
      <c r="D51" s="18">
        <v>0</v>
      </c>
      <c r="E51" s="18">
        <v>65000</v>
      </c>
      <c r="F51" s="19">
        <v>26568</v>
      </c>
      <c r="G51" s="20">
        <f t="shared" si="0"/>
        <v>0.40873846153846155</v>
      </c>
      <c r="H51" s="20">
        <f t="shared" si="1"/>
        <v>8.3331350862889922E-4</v>
      </c>
    </row>
    <row r="52" spans="1:8" x14ac:dyDescent="0.25">
      <c r="A52" s="16" t="s">
        <v>117</v>
      </c>
      <c r="B52" s="16" t="s">
        <v>125</v>
      </c>
      <c r="C52" s="17" t="s">
        <v>126</v>
      </c>
      <c r="D52" s="18">
        <v>19500</v>
      </c>
      <c r="E52" s="18">
        <v>19500</v>
      </c>
      <c r="F52" s="19">
        <v>16887.900000000001</v>
      </c>
      <c r="G52" s="20">
        <f t="shared" si="0"/>
        <v>0.86604615384615391</v>
      </c>
      <c r="H52" s="20">
        <f t="shared" si="1"/>
        <v>5.2969418858679574E-4</v>
      </c>
    </row>
    <row r="53" spans="1:8" ht="30" x14ac:dyDescent="0.25">
      <c r="A53" s="16" t="s">
        <v>117</v>
      </c>
      <c r="B53" s="16" t="s">
        <v>125</v>
      </c>
      <c r="C53" s="17" t="s">
        <v>127</v>
      </c>
      <c r="D53" s="18">
        <v>0</v>
      </c>
      <c r="E53" s="18">
        <v>90000</v>
      </c>
      <c r="F53" s="19">
        <v>90000</v>
      </c>
      <c r="G53" s="20">
        <f t="shared" si="0"/>
        <v>1</v>
      </c>
      <c r="H53" s="20">
        <f t="shared" si="1"/>
        <v>2.8228777392577888E-3</v>
      </c>
    </row>
    <row r="54" spans="1:8" ht="30" x14ac:dyDescent="0.25">
      <c r="A54" s="16" t="s">
        <v>117</v>
      </c>
      <c r="B54" s="16" t="s">
        <v>125</v>
      </c>
      <c r="C54" s="17" t="s">
        <v>128</v>
      </c>
      <c r="D54" s="18">
        <v>0</v>
      </c>
      <c r="E54" s="18">
        <v>15000</v>
      </c>
      <c r="F54" s="19">
        <v>14760</v>
      </c>
      <c r="G54" s="20">
        <f t="shared" si="0"/>
        <v>0.98399999999999999</v>
      </c>
      <c r="H54" s="20">
        <f t="shared" si="1"/>
        <v>4.6295194923827736E-4</v>
      </c>
    </row>
    <row r="55" spans="1:8" ht="30" x14ac:dyDescent="0.25">
      <c r="A55" s="16" t="s">
        <v>129</v>
      </c>
      <c r="B55" s="16" t="s">
        <v>130</v>
      </c>
      <c r="C55" s="17" t="s">
        <v>63</v>
      </c>
      <c r="D55" s="18">
        <v>1594800</v>
      </c>
      <c r="E55" s="18">
        <v>100000</v>
      </c>
      <c r="F55" s="19">
        <v>89175</v>
      </c>
      <c r="G55" s="20">
        <f t="shared" si="0"/>
        <v>0.89175000000000004</v>
      </c>
      <c r="H55" s="20">
        <f t="shared" si="1"/>
        <v>2.7970013599812591E-3</v>
      </c>
    </row>
    <row r="56" spans="1:8" x14ac:dyDescent="0.25">
      <c r="A56" s="65" t="s">
        <v>129</v>
      </c>
      <c r="B56" s="65" t="s">
        <v>130</v>
      </c>
      <c r="C56" s="66" t="s">
        <v>131</v>
      </c>
      <c r="D56" s="18">
        <v>0</v>
      </c>
      <c r="E56" s="18">
        <v>100000</v>
      </c>
      <c r="F56" s="19">
        <v>82410</v>
      </c>
      <c r="G56" s="20">
        <f t="shared" si="0"/>
        <v>0.82410000000000005</v>
      </c>
      <c r="H56" s="20">
        <f t="shared" si="1"/>
        <v>2.5848150499137154E-3</v>
      </c>
    </row>
    <row r="57" spans="1:8" ht="30" x14ac:dyDescent="0.25">
      <c r="A57" s="16" t="s">
        <v>129</v>
      </c>
      <c r="B57" s="16" t="s">
        <v>132</v>
      </c>
      <c r="C57" s="17" t="s">
        <v>133</v>
      </c>
      <c r="D57" s="18">
        <v>408500</v>
      </c>
      <c r="E57" s="18">
        <v>408500</v>
      </c>
      <c r="F57" s="19">
        <v>408333.34</v>
      </c>
      <c r="G57" s="20">
        <f t="shared" si="0"/>
        <v>0.99959201958384336</v>
      </c>
      <c r="H57" s="20">
        <f t="shared" si="1"/>
        <v>1.2807501063142024E-2</v>
      </c>
    </row>
    <row r="58" spans="1:8" ht="30" x14ac:dyDescent="0.25">
      <c r="A58" s="16" t="s">
        <v>129</v>
      </c>
      <c r="B58" s="16" t="s">
        <v>132</v>
      </c>
      <c r="C58" s="17" t="s">
        <v>134</v>
      </c>
      <c r="D58" s="18">
        <v>408500</v>
      </c>
      <c r="E58" s="18">
        <v>408500</v>
      </c>
      <c r="F58" s="19">
        <v>408333.34</v>
      </c>
      <c r="G58" s="20">
        <f t="shared" si="0"/>
        <v>0.99959201958384336</v>
      </c>
      <c r="H58" s="20">
        <f t="shared" si="1"/>
        <v>1.2807501063142024E-2</v>
      </c>
    </row>
    <row r="59" spans="1:8" ht="30" x14ac:dyDescent="0.25">
      <c r="A59" s="16" t="s">
        <v>129</v>
      </c>
      <c r="B59" s="16" t="s">
        <v>132</v>
      </c>
      <c r="C59" s="17" t="s">
        <v>135</v>
      </c>
      <c r="D59" s="18">
        <v>408500</v>
      </c>
      <c r="E59" s="18">
        <v>8500</v>
      </c>
      <c r="F59" s="19">
        <v>8333.34</v>
      </c>
      <c r="G59" s="20">
        <f t="shared" si="0"/>
        <v>0.98039294117647058</v>
      </c>
      <c r="H59" s="20">
        <f t="shared" si="1"/>
        <v>2.6137777755185003E-4</v>
      </c>
    </row>
    <row r="60" spans="1:8" ht="30" x14ac:dyDescent="0.25">
      <c r="A60" s="16" t="s">
        <v>129</v>
      </c>
      <c r="B60" s="16" t="s">
        <v>132</v>
      </c>
      <c r="C60" s="17" t="s">
        <v>14</v>
      </c>
      <c r="D60" s="18">
        <v>120000</v>
      </c>
      <c r="E60" s="18">
        <v>120000</v>
      </c>
      <c r="F60" s="19">
        <v>24460</v>
      </c>
      <c r="G60" s="20">
        <f t="shared" si="0"/>
        <v>0.20383333333333334</v>
      </c>
      <c r="H60" s="20">
        <f t="shared" si="1"/>
        <v>7.6719543891383901E-4</v>
      </c>
    </row>
    <row r="61" spans="1:8" ht="30" x14ac:dyDescent="0.25">
      <c r="A61" s="16" t="s">
        <v>129</v>
      </c>
      <c r="B61" s="16" t="s">
        <v>132</v>
      </c>
      <c r="C61" s="17" t="s">
        <v>15</v>
      </c>
      <c r="D61" s="18">
        <v>60000</v>
      </c>
      <c r="E61" s="18">
        <v>60000</v>
      </c>
      <c r="F61" s="19">
        <v>53847.01</v>
      </c>
      <c r="G61" s="20">
        <f t="shared" si="0"/>
        <v>0.89745016666666666</v>
      </c>
      <c r="H61" s="20">
        <f t="shared" si="1"/>
        <v>1.6889280650510172E-3</v>
      </c>
    </row>
    <row r="62" spans="1:8" ht="30" x14ac:dyDescent="0.25">
      <c r="A62" s="16" t="s">
        <v>129</v>
      </c>
      <c r="B62" s="16" t="s">
        <v>132</v>
      </c>
      <c r="C62" s="17" t="s">
        <v>136</v>
      </c>
      <c r="D62" s="18">
        <v>430000</v>
      </c>
      <c r="E62" s="18">
        <v>30000</v>
      </c>
      <c r="F62" s="19">
        <v>26814</v>
      </c>
      <c r="G62" s="20">
        <f t="shared" si="0"/>
        <v>0.89380000000000004</v>
      </c>
      <c r="H62" s="20">
        <f t="shared" si="1"/>
        <v>8.4102937444953721E-4</v>
      </c>
    </row>
    <row r="63" spans="1:8" ht="30" x14ac:dyDescent="0.25">
      <c r="A63" s="65" t="s">
        <v>137</v>
      </c>
      <c r="B63" s="65" t="s">
        <v>138</v>
      </c>
      <c r="C63" s="62" t="s">
        <v>16</v>
      </c>
      <c r="D63" s="18">
        <v>75000</v>
      </c>
      <c r="E63" s="18">
        <v>210000</v>
      </c>
      <c r="F63" s="19">
        <v>204000.58</v>
      </c>
      <c r="G63" s="20">
        <f t="shared" si="0"/>
        <v>0.97143133333333331</v>
      </c>
      <c r="H63" s="20">
        <f t="shared" si="1"/>
        <v>6.3985410675297515E-3</v>
      </c>
    </row>
    <row r="64" spans="1:8" x14ac:dyDescent="0.25">
      <c r="A64" s="16" t="s">
        <v>137</v>
      </c>
      <c r="B64" s="16" t="s">
        <v>138</v>
      </c>
      <c r="C64" s="17" t="s">
        <v>64</v>
      </c>
      <c r="D64" s="18">
        <v>159000</v>
      </c>
      <c r="E64" s="18">
        <v>179000</v>
      </c>
      <c r="F64" s="19">
        <v>169125</v>
      </c>
      <c r="G64" s="20">
        <f t="shared" si="0"/>
        <v>0.94483240223463683</v>
      </c>
      <c r="H64" s="20">
        <f t="shared" si="1"/>
        <v>5.304657751688595E-3</v>
      </c>
    </row>
    <row r="65" spans="1:8" ht="30" x14ac:dyDescent="0.25">
      <c r="A65" s="65" t="s">
        <v>137</v>
      </c>
      <c r="B65" s="65" t="s">
        <v>138</v>
      </c>
      <c r="C65" s="66" t="s">
        <v>65</v>
      </c>
      <c r="D65" s="18">
        <v>5436</v>
      </c>
      <c r="E65" s="18">
        <v>825564</v>
      </c>
      <c r="F65" s="19">
        <v>820948.05</v>
      </c>
      <c r="G65" s="20">
        <f t="shared" si="0"/>
        <v>0.99440873148538456</v>
      </c>
      <c r="H65" s="20">
        <f t="shared" si="1"/>
        <v>2.5749288615912115E-2</v>
      </c>
    </row>
    <row r="66" spans="1:8" ht="45" x14ac:dyDescent="0.25">
      <c r="A66" s="65" t="s">
        <v>137</v>
      </c>
      <c r="B66" s="65" t="s">
        <v>138</v>
      </c>
      <c r="C66" s="66" t="s">
        <v>66</v>
      </c>
      <c r="D66" s="18">
        <v>0</v>
      </c>
      <c r="E66" s="18">
        <v>205000</v>
      </c>
      <c r="F66" s="19">
        <v>137976</v>
      </c>
      <c r="G66" s="20">
        <f t="shared" si="0"/>
        <v>0.67305365853658539</v>
      </c>
      <c r="H66" s="20">
        <f t="shared" si="1"/>
        <v>4.3276597661314744E-3</v>
      </c>
    </row>
    <row r="67" spans="1:8" ht="30" x14ac:dyDescent="0.25">
      <c r="A67" s="65" t="s">
        <v>137</v>
      </c>
      <c r="B67" s="65" t="s">
        <v>138</v>
      </c>
      <c r="C67" s="66" t="s">
        <v>139</v>
      </c>
      <c r="D67" s="18">
        <v>0</v>
      </c>
      <c r="E67" s="18">
        <v>20000</v>
      </c>
      <c r="F67" s="19">
        <v>12915</v>
      </c>
      <c r="G67" s="20">
        <f t="shared" si="0"/>
        <v>0.64575000000000005</v>
      </c>
      <c r="H67" s="20">
        <f t="shared" si="1"/>
        <v>4.0508295558349267E-4</v>
      </c>
    </row>
    <row r="68" spans="1:8" x14ac:dyDescent="0.25">
      <c r="A68" s="16" t="s">
        <v>137</v>
      </c>
      <c r="B68" s="16" t="s">
        <v>138</v>
      </c>
      <c r="C68" s="17" t="s">
        <v>140</v>
      </c>
      <c r="D68" s="18">
        <v>0</v>
      </c>
      <c r="E68" s="18">
        <v>21000</v>
      </c>
      <c r="F68" s="19">
        <v>20239.650000000001</v>
      </c>
      <c r="G68" s="20">
        <f t="shared" ref="G68:G80" si="2">IF($E68&lt;&gt;0,$F68/$E68,"—")</f>
        <v>0.96379285714285723</v>
      </c>
      <c r="H68" s="20">
        <f t="shared" ref="H68:H79" si="3">IF($F$80&lt;&gt;0,$F68/$F$80,"—")</f>
        <v>6.3482286039298792E-4</v>
      </c>
    </row>
    <row r="69" spans="1:8" x14ac:dyDescent="0.25">
      <c r="A69" s="65" t="s">
        <v>137</v>
      </c>
      <c r="B69" s="65" t="s">
        <v>138</v>
      </c>
      <c r="C69" s="66" t="s">
        <v>67</v>
      </c>
      <c r="D69" s="18">
        <v>0</v>
      </c>
      <c r="E69" s="18">
        <v>33000</v>
      </c>
      <c r="F69" s="19">
        <v>32570.400000000001</v>
      </c>
      <c r="G69" s="20">
        <f t="shared" si="2"/>
        <v>0.98698181818181818</v>
      </c>
      <c r="H69" s="20">
        <f t="shared" si="3"/>
        <v>1.0215806346524654E-3</v>
      </c>
    </row>
    <row r="70" spans="1:8" ht="90" x14ac:dyDescent="0.25">
      <c r="A70" s="16" t="s">
        <v>137</v>
      </c>
      <c r="B70" s="16" t="s">
        <v>138</v>
      </c>
      <c r="C70" s="17" t="s">
        <v>141</v>
      </c>
      <c r="D70" s="18">
        <v>24487.87</v>
      </c>
      <c r="E70" s="18">
        <v>114487.87</v>
      </c>
      <c r="F70" s="19">
        <v>107735.76</v>
      </c>
      <c r="G70" s="20">
        <f t="shared" si="2"/>
        <v>0.94102335906851964</v>
      </c>
      <c r="H70" s="20">
        <f t="shared" si="3"/>
        <v>3.3791653180668857E-3</v>
      </c>
    </row>
    <row r="71" spans="1:8" ht="30" x14ac:dyDescent="0.25">
      <c r="A71" s="16" t="s">
        <v>137</v>
      </c>
      <c r="B71" s="16" t="s">
        <v>142</v>
      </c>
      <c r="C71" s="17" t="s">
        <v>143</v>
      </c>
      <c r="D71" s="18">
        <v>0</v>
      </c>
      <c r="E71" s="18">
        <v>5000</v>
      </c>
      <c r="F71" s="19">
        <v>3690</v>
      </c>
      <c r="G71" s="20">
        <f t="shared" si="2"/>
        <v>0.73799999999999999</v>
      </c>
      <c r="H71" s="20">
        <f t="shared" si="3"/>
        <v>1.1573798730956934E-4</v>
      </c>
    </row>
    <row r="72" spans="1:8" ht="30" x14ac:dyDescent="0.25">
      <c r="A72" s="16" t="s">
        <v>137</v>
      </c>
      <c r="B72" s="16" t="s">
        <v>142</v>
      </c>
      <c r="C72" s="17" t="s">
        <v>144</v>
      </c>
      <c r="D72" s="18">
        <v>11921.97</v>
      </c>
      <c r="E72" s="18">
        <v>10652.99</v>
      </c>
      <c r="F72" s="19">
        <v>10652.99</v>
      </c>
      <c r="G72" s="20">
        <f t="shared" si="2"/>
        <v>1</v>
      </c>
      <c r="H72" s="20">
        <f t="shared" si="3"/>
        <v>3.3413431475039815E-4</v>
      </c>
    </row>
    <row r="73" spans="1:8" x14ac:dyDescent="0.25">
      <c r="A73" s="16" t="s">
        <v>137</v>
      </c>
      <c r="B73" s="16" t="s">
        <v>142</v>
      </c>
      <c r="C73" s="17" t="s">
        <v>145</v>
      </c>
      <c r="D73" s="18">
        <v>19027.439999999999</v>
      </c>
      <c r="E73" s="18">
        <v>0</v>
      </c>
      <c r="F73" s="19">
        <v>0</v>
      </c>
      <c r="G73" s="20" t="str">
        <f t="shared" si="2"/>
        <v>—</v>
      </c>
      <c r="H73" s="20">
        <f t="shared" si="3"/>
        <v>0</v>
      </c>
    </row>
    <row r="74" spans="1:8" x14ac:dyDescent="0.25">
      <c r="A74" s="16" t="s">
        <v>137</v>
      </c>
      <c r="B74" s="16" t="s">
        <v>142</v>
      </c>
      <c r="C74" s="17" t="s">
        <v>146</v>
      </c>
      <c r="D74" s="18">
        <v>0</v>
      </c>
      <c r="E74" s="18">
        <v>12000</v>
      </c>
      <c r="F74" s="19">
        <v>11562</v>
      </c>
      <c r="G74" s="20">
        <f t="shared" si="2"/>
        <v>0.96350000000000002</v>
      </c>
      <c r="H74" s="20">
        <f t="shared" si="3"/>
        <v>3.6264569356998392E-4</v>
      </c>
    </row>
    <row r="75" spans="1:8" ht="30" x14ac:dyDescent="0.25">
      <c r="A75" s="65" t="s">
        <v>137</v>
      </c>
      <c r="B75" s="65" t="s">
        <v>142</v>
      </c>
      <c r="C75" s="66" t="s">
        <v>147</v>
      </c>
      <c r="D75" s="18">
        <v>33888.01</v>
      </c>
      <c r="E75" s="18">
        <v>29046.45</v>
      </c>
      <c r="F75" s="19">
        <v>29046.45</v>
      </c>
      <c r="G75" s="20">
        <f t="shared" si="2"/>
        <v>1</v>
      </c>
      <c r="H75" s="20">
        <f t="shared" si="3"/>
        <v>9.1105085677182672E-4</v>
      </c>
    </row>
    <row r="76" spans="1:8" ht="75" x14ac:dyDescent="0.25">
      <c r="A76" s="16" t="s">
        <v>137</v>
      </c>
      <c r="B76" s="16" t="s">
        <v>142</v>
      </c>
      <c r="C76" s="17" t="s">
        <v>148</v>
      </c>
      <c r="D76" s="18">
        <v>52000</v>
      </c>
      <c r="E76" s="18">
        <v>152000</v>
      </c>
      <c r="F76" s="19">
        <v>137649.29999999999</v>
      </c>
      <c r="G76" s="20">
        <f t="shared" si="2"/>
        <v>0.90558749999999988</v>
      </c>
      <c r="H76" s="20">
        <f t="shared" si="3"/>
        <v>4.3174127199379683E-3</v>
      </c>
    </row>
    <row r="77" spans="1:8" x14ac:dyDescent="0.25">
      <c r="A77" s="16" t="s">
        <v>137</v>
      </c>
      <c r="B77" s="16" t="s">
        <v>142</v>
      </c>
      <c r="C77" s="17" t="s">
        <v>149</v>
      </c>
      <c r="D77" s="18">
        <v>10000</v>
      </c>
      <c r="E77" s="18">
        <v>0</v>
      </c>
      <c r="F77" s="19">
        <v>0</v>
      </c>
      <c r="G77" s="20" t="str">
        <f t="shared" si="2"/>
        <v>—</v>
      </c>
      <c r="H77" s="20">
        <f t="shared" si="3"/>
        <v>0</v>
      </c>
    </row>
    <row r="78" spans="1:8" x14ac:dyDescent="0.25">
      <c r="A78" s="16" t="s">
        <v>137</v>
      </c>
      <c r="B78" s="16" t="s">
        <v>142</v>
      </c>
      <c r="C78" s="17" t="s">
        <v>150</v>
      </c>
      <c r="D78" s="18">
        <v>11000</v>
      </c>
      <c r="E78" s="18">
        <v>11000</v>
      </c>
      <c r="F78" s="19">
        <v>10946.4</v>
      </c>
      <c r="G78" s="20">
        <f t="shared" si="2"/>
        <v>0.99512727272727275</v>
      </c>
      <c r="H78" s="20">
        <f t="shared" si="3"/>
        <v>3.4333720983346065E-4</v>
      </c>
    </row>
    <row r="79" spans="1:8" ht="30" x14ac:dyDescent="0.25">
      <c r="A79" s="65" t="s">
        <v>137</v>
      </c>
      <c r="B79" s="65" t="s">
        <v>142</v>
      </c>
      <c r="C79" s="66" t="s">
        <v>151</v>
      </c>
      <c r="D79" s="18">
        <v>21300</v>
      </c>
      <c r="E79" s="18">
        <v>29890</v>
      </c>
      <c r="F79" s="19">
        <v>20730</v>
      </c>
      <c r="G79" s="20">
        <f t="shared" si="2"/>
        <v>0.69354299096687855</v>
      </c>
      <c r="H79" s="20">
        <f t="shared" si="3"/>
        <v>6.5020283927571068E-4</v>
      </c>
    </row>
    <row r="80" spans="1:8" x14ac:dyDescent="0.25">
      <c r="A80" s="21"/>
      <c r="B80" s="21"/>
      <c r="C80" s="22" t="s">
        <v>68</v>
      </c>
      <c r="D80" s="23">
        <v>39527997.090000004</v>
      </c>
      <c r="E80" s="23">
        <v>35129292.229999997</v>
      </c>
      <c r="F80" s="23">
        <f>SUM($F4:$F79)</f>
        <v>31882358.469999995</v>
      </c>
      <c r="G80" s="24">
        <f t="shared" si="2"/>
        <v>0.90757189929300197</v>
      </c>
      <c r="H80" s="24">
        <f>1</f>
        <v>1</v>
      </c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workbookViewId="0">
      <selection activeCell="L9" sqref="L9:M11"/>
    </sheetView>
  </sheetViews>
  <sheetFormatPr defaultRowHeight="15" x14ac:dyDescent="0.25"/>
  <cols>
    <col min="2" max="2" width="6" bestFit="1" customWidth="1"/>
    <col min="3" max="3" width="9" bestFit="1" customWidth="1"/>
    <col min="4" max="4" width="0" hidden="1" customWidth="1"/>
    <col min="6" max="6" width="3.28515625" bestFit="1" customWidth="1"/>
    <col min="7" max="7" width="22.85546875" customWidth="1"/>
    <col min="8" max="8" width="11.7109375" bestFit="1" customWidth="1"/>
    <col min="9" max="9" width="11.28515625" customWidth="1"/>
    <col min="10" max="10" width="10.42578125" customWidth="1"/>
    <col min="12" max="13" width="9.85546875" bestFit="1" customWidth="1"/>
  </cols>
  <sheetData>
    <row r="1" spans="2:10" x14ac:dyDescent="0.25">
      <c r="B1" s="74" t="s">
        <v>215</v>
      </c>
      <c r="C1" s="74"/>
      <c r="D1" s="74"/>
      <c r="E1" s="74"/>
      <c r="F1" s="74"/>
      <c r="G1" s="74"/>
      <c r="H1" s="74"/>
    </row>
    <row r="2" spans="2:10" ht="15.75" x14ac:dyDescent="0.25">
      <c r="B2" s="73"/>
      <c r="C2" s="73"/>
      <c r="D2" s="73"/>
      <c r="E2" s="73"/>
      <c r="F2" s="73"/>
      <c r="G2" s="73"/>
      <c r="H2" s="73"/>
      <c r="I2" s="73"/>
      <c r="J2" s="73"/>
    </row>
    <row r="3" spans="2:10" ht="26.25" x14ac:dyDescent="0.25">
      <c r="B3" s="1" t="s">
        <v>0</v>
      </c>
      <c r="C3" s="1" t="s">
        <v>1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</row>
    <row r="4" spans="2:10" x14ac:dyDescent="0.25">
      <c r="B4" s="3">
        <v>600</v>
      </c>
      <c r="C4" s="3">
        <v>60016</v>
      </c>
      <c r="D4" s="4" t="s">
        <v>24</v>
      </c>
      <c r="E4" s="4" t="s">
        <v>25</v>
      </c>
      <c r="F4" s="4" t="s">
        <v>26</v>
      </c>
      <c r="G4" s="5" t="s">
        <v>27</v>
      </c>
      <c r="H4" s="6">
        <v>1713027.44</v>
      </c>
      <c r="I4" s="6">
        <v>1446684.21</v>
      </c>
      <c r="J4" s="7">
        <f>I4/H4</f>
        <v>0.84451899381133089</v>
      </c>
    </row>
    <row r="5" spans="2:10" x14ac:dyDescent="0.25">
      <c r="B5" s="3">
        <v>600</v>
      </c>
      <c r="C5" s="3">
        <v>60020</v>
      </c>
      <c r="D5" s="4" t="s">
        <v>24</v>
      </c>
      <c r="E5" s="4" t="s">
        <v>25</v>
      </c>
      <c r="F5" s="4" t="s">
        <v>26</v>
      </c>
      <c r="G5" s="4" t="s">
        <v>28</v>
      </c>
      <c r="H5" s="6">
        <v>37000</v>
      </c>
      <c r="I5" s="6">
        <v>31714.85</v>
      </c>
      <c r="J5" s="7">
        <f t="shared" ref="J5:J21" si="0">I5/H5</f>
        <v>0.85715810810810811</v>
      </c>
    </row>
    <row r="6" spans="2:10" x14ac:dyDescent="0.25">
      <c r="B6" s="3">
        <v>700</v>
      </c>
      <c r="C6" s="3">
        <v>70005</v>
      </c>
      <c r="D6" s="4" t="s">
        <v>24</v>
      </c>
      <c r="E6" s="4" t="s">
        <v>25</v>
      </c>
      <c r="F6" s="4" t="s">
        <v>26</v>
      </c>
      <c r="G6" s="4" t="s">
        <v>29</v>
      </c>
      <c r="H6" s="6">
        <v>40000</v>
      </c>
      <c r="I6" s="6">
        <v>13271.59</v>
      </c>
      <c r="J6" s="7">
        <f t="shared" si="0"/>
        <v>0.33178974999999999</v>
      </c>
    </row>
    <row r="7" spans="2:10" x14ac:dyDescent="0.25">
      <c r="B7" s="3">
        <v>700</v>
      </c>
      <c r="C7" s="3">
        <v>70007</v>
      </c>
      <c r="D7" s="4" t="s">
        <v>24</v>
      </c>
      <c r="E7" s="4" t="s">
        <v>25</v>
      </c>
      <c r="F7" s="4" t="s">
        <v>26</v>
      </c>
      <c r="G7" s="4" t="s">
        <v>30</v>
      </c>
      <c r="H7" s="6">
        <v>23000</v>
      </c>
      <c r="I7" s="6">
        <v>1256.8</v>
      </c>
      <c r="J7" s="7">
        <f t="shared" si="0"/>
        <v>5.4643478260869564E-2</v>
      </c>
    </row>
    <row r="8" spans="2:10" x14ac:dyDescent="0.25">
      <c r="B8" s="3">
        <v>750</v>
      </c>
      <c r="C8" s="3">
        <v>75023</v>
      </c>
      <c r="D8" s="4" t="s">
        <v>24</v>
      </c>
      <c r="E8" s="4" t="s">
        <v>25</v>
      </c>
      <c r="F8" s="4" t="s">
        <v>26</v>
      </c>
      <c r="G8" s="4" t="s">
        <v>69</v>
      </c>
      <c r="H8" s="6">
        <v>10000</v>
      </c>
      <c r="I8" s="6">
        <v>0</v>
      </c>
      <c r="J8" s="7">
        <f t="shared" si="0"/>
        <v>0</v>
      </c>
    </row>
    <row r="9" spans="2:10" x14ac:dyDescent="0.25">
      <c r="B9" s="3">
        <v>750</v>
      </c>
      <c r="C9" s="3">
        <v>75095</v>
      </c>
      <c r="D9" s="4" t="s">
        <v>24</v>
      </c>
      <c r="E9" s="4" t="s">
        <v>25</v>
      </c>
      <c r="F9" s="4" t="s">
        <v>26</v>
      </c>
      <c r="G9" s="4" t="s">
        <v>31</v>
      </c>
      <c r="H9" s="6">
        <v>1000</v>
      </c>
      <c r="I9" s="6">
        <v>0</v>
      </c>
      <c r="J9" s="7">
        <f t="shared" si="0"/>
        <v>0</v>
      </c>
    </row>
    <row r="10" spans="2:10" x14ac:dyDescent="0.25">
      <c r="B10" s="3">
        <v>754</v>
      </c>
      <c r="C10" s="3">
        <v>75412</v>
      </c>
      <c r="D10" s="4" t="s">
        <v>24</v>
      </c>
      <c r="E10" s="4" t="s">
        <v>25</v>
      </c>
      <c r="F10" s="4" t="s">
        <v>26</v>
      </c>
      <c r="G10" s="4" t="s">
        <v>217</v>
      </c>
      <c r="H10" s="6">
        <v>10000</v>
      </c>
      <c r="I10" s="6">
        <v>8308.65</v>
      </c>
      <c r="J10" s="7">
        <f t="shared" si="0"/>
        <v>0.83086499999999996</v>
      </c>
    </row>
    <row r="11" spans="2:10" ht="25.5" x14ac:dyDescent="0.25">
      <c r="B11" s="3">
        <v>801</v>
      </c>
      <c r="C11" s="3">
        <v>80101</v>
      </c>
      <c r="D11" s="4" t="s">
        <v>24</v>
      </c>
      <c r="E11" s="4" t="s">
        <v>25</v>
      </c>
      <c r="F11" s="4" t="s">
        <v>26</v>
      </c>
      <c r="G11" s="4" t="s">
        <v>70</v>
      </c>
      <c r="H11" s="6">
        <v>369900</v>
      </c>
      <c r="I11" s="6">
        <v>360764.3</v>
      </c>
      <c r="J11" s="7">
        <f t="shared" si="0"/>
        <v>0.97530224384968911</v>
      </c>
    </row>
    <row r="12" spans="2:10" x14ac:dyDescent="0.25">
      <c r="B12" s="3">
        <v>801</v>
      </c>
      <c r="C12" s="3">
        <v>80104</v>
      </c>
      <c r="D12" s="4" t="s">
        <v>24</v>
      </c>
      <c r="E12" s="4" t="s">
        <v>25</v>
      </c>
      <c r="F12" s="4" t="s">
        <v>26</v>
      </c>
      <c r="G12" s="4" t="s">
        <v>218</v>
      </c>
      <c r="H12" s="6">
        <v>11000</v>
      </c>
      <c r="I12" s="6">
        <v>10934.62</v>
      </c>
      <c r="J12" s="7">
        <f t="shared" si="0"/>
        <v>0.99405636363636374</v>
      </c>
    </row>
    <row r="13" spans="2:10" hidden="1" x14ac:dyDescent="0.25">
      <c r="B13" s="3">
        <v>852</v>
      </c>
      <c r="C13" s="3">
        <v>85203</v>
      </c>
      <c r="D13" s="4" t="s">
        <v>24</v>
      </c>
      <c r="E13" s="4" t="s">
        <v>25</v>
      </c>
      <c r="F13" s="4" t="s">
        <v>26</v>
      </c>
      <c r="G13" s="4" t="s">
        <v>71</v>
      </c>
      <c r="H13" s="6"/>
      <c r="I13" s="6"/>
      <c r="J13" s="7"/>
    </row>
    <row r="14" spans="2:10" ht="25.5" hidden="1" x14ac:dyDescent="0.25">
      <c r="B14" s="3">
        <v>852</v>
      </c>
      <c r="C14" s="3">
        <v>85219</v>
      </c>
      <c r="D14" s="4" t="s">
        <v>24</v>
      </c>
      <c r="E14" s="4" t="s">
        <v>25</v>
      </c>
      <c r="F14" s="4" t="s">
        <v>26</v>
      </c>
      <c r="G14" s="4" t="s">
        <v>72</v>
      </c>
      <c r="H14" s="6"/>
      <c r="I14" s="6"/>
      <c r="J14" s="7"/>
    </row>
    <row r="15" spans="2:10" ht="26.45" customHeight="1" x14ac:dyDescent="0.25">
      <c r="B15" s="3">
        <v>900</v>
      </c>
      <c r="C15" s="3">
        <v>90004</v>
      </c>
      <c r="D15" s="4" t="s">
        <v>24</v>
      </c>
      <c r="E15" s="4" t="s">
        <v>25</v>
      </c>
      <c r="F15" s="4" t="s">
        <v>26</v>
      </c>
      <c r="G15" s="4" t="s">
        <v>31</v>
      </c>
      <c r="H15" s="6">
        <v>12000</v>
      </c>
      <c r="I15" s="6">
        <v>9655.4</v>
      </c>
      <c r="J15" s="7">
        <f t="shared" si="0"/>
        <v>0.80461666666666665</v>
      </c>
    </row>
    <row r="16" spans="2:10" ht="25.5" x14ac:dyDescent="0.25">
      <c r="B16" s="3">
        <v>900</v>
      </c>
      <c r="C16" s="3">
        <v>90015</v>
      </c>
      <c r="D16" s="4" t="s">
        <v>24</v>
      </c>
      <c r="E16" s="4" t="s">
        <v>25</v>
      </c>
      <c r="F16" s="4" t="s">
        <v>26</v>
      </c>
      <c r="G16" s="4" t="s">
        <v>32</v>
      </c>
      <c r="H16" s="6">
        <v>210000</v>
      </c>
      <c r="I16" s="6">
        <v>187746.19</v>
      </c>
      <c r="J16" s="7">
        <f t="shared" si="0"/>
        <v>0.89402947619047624</v>
      </c>
    </row>
    <row r="17" spans="2:10" x14ac:dyDescent="0.25">
      <c r="B17" s="3">
        <v>900</v>
      </c>
      <c r="C17" s="3">
        <v>90095</v>
      </c>
      <c r="D17" s="4" t="s">
        <v>24</v>
      </c>
      <c r="E17" s="4" t="s">
        <v>25</v>
      </c>
      <c r="F17" s="4" t="s">
        <v>26</v>
      </c>
      <c r="G17" s="4" t="s">
        <v>31</v>
      </c>
      <c r="H17" s="6">
        <v>8000</v>
      </c>
      <c r="I17" s="6">
        <v>1188.55</v>
      </c>
      <c r="J17" s="7">
        <f t="shared" si="0"/>
        <v>0.14856875</v>
      </c>
    </row>
    <row r="18" spans="2:10" ht="25.5" x14ac:dyDescent="0.25">
      <c r="B18" s="3">
        <v>921</v>
      </c>
      <c r="C18" s="3">
        <v>92109</v>
      </c>
      <c r="D18" s="4" t="s">
        <v>24</v>
      </c>
      <c r="E18" s="4" t="s">
        <v>25</v>
      </c>
      <c r="F18" s="4" t="s">
        <v>26</v>
      </c>
      <c r="G18" s="4" t="s">
        <v>33</v>
      </c>
      <c r="H18" s="6">
        <v>25000</v>
      </c>
      <c r="I18" s="6">
        <v>17945.7</v>
      </c>
      <c r="J18" s="7">
        <f t="shared" si="0"/>
        <v>0.71782800000000002</v>
      </c>
    </row>
    <row r="19" spans="2:10" x14ac:dyDescent="0.25">
      <c r="B19" s="3">
        <v>926</v>
      </c>
      <c r="C19" s="3">
        <v>92601</v>
      </c>
      <c r="D19" s="4" t="s">
        <v>24</v>
      </c>
      <c r="E19" s="4" t="s">
        <v>25</v>
      </c>
      <c r="F19" s="4" t="s">
        <v>26</v>
      </c>
      <c r="G19" s="4" t="s">
        <v>34</v>
      </c>
      <c r="H19" s="6">
        <v>15000</v>
      </c>
      <c r="I19" s="6">
        <v>2503.85</v>
      </c>
      <c r="J19" s="7">
        <f t="shared" si="0"/>
        <v>0.16692333333333334</v>
      </c>
    </row>
    <row r="20" spans="2:10" x14ac:dyDescent="0.25">
      <c r="B20" s="3">
        <v>926</v>
      </c>
      <c r="C20" s="3">
        <v>92695</v>
      </c>
      <c r="D20" s="4" t="s">
        <v>24</v>
      </c>
      <c r="E20" s="4" t="s">
        <v>25</v>
      </c>
      <c r="F20" s="4" t="s">
        <v>26</v>
      </c>
      <c r="G20" s="4" t="s">
        <v>216</v>
      </c>
      <c r="H20" s="6">
        <v>57000</v>
      </c>
      <c r="I20" s="6">
        <v>43426.59</v>
      </c>
      <c r="J20" s="7">
        <f t="shared" si="0"/>
        <v>0.76186999999999994</v>
      </c>
    </row>
    <row r="21" spans="2:10" x14ac:dyDescent="0.25">
      <c r="B21" s="5"/>
      <c r="C21" s="5"/>
      <c r="D21" s="5"/>
      <c r="E21" s="5"/>
      <c r="F21" s="5"/>
      <c r="G21" s="8" t="s">
        <v>35</v>
      </c>
      <c r="H21" s="9">
        <f>SUM(H4:H20)</f>
        <v>2541927.44</v>
      </c>
      <c r="I21" s="9">
        <f>SUM(I4:I20)</f>
        <v>2135401.3000000003</v>
      </c>
      <c r="J21" s="7">
        <f t="shared" si="0"/>
        <v>0.84007169771927093</v>
      </c>
    </row>
  </sheetData>
  <mergeCells count="2">
    <mergeCell ref="B2:J2"/>
    <mergeCell ref="B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5"/>
  <sheetViews>
    <sheetView topLeftCell="A4" zoomScale="90" zoomScaleNormal="90" workbookViewId="0">
      <selection activeCell="D21" sqref="D21:D22"/>
    </sheetView>
  </sheetViews>
  <sheetFormatPr defaultRowHeight="15" x14ac:dyDescent="0.25"/>
  <cols>
    <col min="1" max="1" width="6" customWidth="1"/>
    <col min="2" max="2" width="15.140625" customWidth="1"/>
    <col min="3" max="3" width="12" customWidth="1"/>
    <col min="4" max="4" width="40.5703125" customWidth="1"/>
    <col min="5" max="5" width="37.42578125" customWidth="1"/>
    <col min="6" max="6" width="14.7109375" customWidth="1"/>
    <col min="7" max="7" width="14.85546875" customWidth="1"/>
    <col min="8" max="8" width="14.7109375" customWidth="1"/>
    <col min="9" max="9" width="13" customWidth="1"/>
    <col min="10" max="10" width="15.28515625" customWidth="1"/>
    <col min="12" max="12" width="11.85546875" customWidth="1"/>
  </cols>
  <sheetData>
    <row r="3" spans="1:10" ht="21" x14ac:dyDescent="0.25">
      <c r="A3" s="75" t="s">
        <v>155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45.6" customHeight="1" x14ac:dyDescent="0.25">
      <c r="A4" s="11" t="s">
        <v>36</v>
      </c>
      <c r="B4" s="11" t="s">
        <v>37</v>
      </c>
      <c r="C4" s="11" t="s">
        <v>38</v>
      </c>
      <c r="D4" s="11" t="s">
        <v>39</v>
      </c>
      <c r="E4" s="11" t="s">
        <v>40</v>
      </c>
      <c r="F4" s="11" t="s">
        <v>41</v>
      </c>
      <c r="G4" s="12" t="s">
        <v>42</v>
      </c>
      <c r="H4" s="12" t="s">
        <v>46</v>
      </c>
      <c r="I4" s="12" t="s">
        <v>156</v>
      </c>
      <c r="J4" s="11" t="s">
        <v>43</v>
      </c>
    </row>
    <row r="5" spans="1:10" ht="64.5" x14ac:dyDescent="0.25">
      <c r="A5" s="2">
        <v>1</v>
      </c>
      <c r="B5" s="36" t="s">
        <v>157</v>
      </c>
      <c r="C5" s="30">
        <v>45321</v>
      </c>
      <c r="D5" s="67" t="s">
        <v>158</v>
      </c>
      <c r="E5" s="31" t="s">
        <v>159</v>
      </c>
      <c r="F5" s="32">
        <v>180318</v>
      </c>
      <c r="G5" s="32">
        <v>180318</v>
      </c>
      <c r="H5" s="32"/>
      <c r="I5" s="32"/>
      <c r="J5" s="47" t="s">
        <v>160</v>
      </c>
    </row>
    <row r="6" spans="1:10" ht="38.25" x14ac:dyDescent="0.25">
      <c r="A6" s="10">
        <v>2</v>
      </c>
      <c r="B6" s="36" t="s">
        <v>161</v>
      </c>
      <c r="C6" s="30">
        <v>45322</v>
      </c>
      <c r="D6" s="46" t="s">
        <v>162</v>
      </c>
      <c r="E6" s="42" t="s">
        <v>48</v>
      </c>
      <c r="F6" s="32">
        <v>21525</v>
      </c>
      <c r="G6" s="32">
        <v>21525</v>
      </c>
      <c r="H6" s="32"/>
      <c r="I6" s="32"/>
      <c r="J6" s="52" t="s">
        <v>163</v>
      </c>
    </row>
    <row r="7" spans="1:10" ht="51" x14ac:dyDescent="0.25">
      <c r="A7" s="2">
        <v>3</v>
      </c>
      <c r="B7" s="36" t="s">
        <v>164</v>
      </c>
      <c r="C7" s="30">
        <v>45349</v>
      </c>
      <c r="D7" s="68" t="s">
        <v>165</v>
      </c>
      <c r="E7" s="31" t="s">
        <v>159</v>
      </c>
      <c r="F7" s="32">
        <v>119925</v>
      </c>
      <c r="G7" s="29"/>
      <c r="H7" s="32">
        <v>119925</v>
      </c>
      <c r="I7" s="51"/>
      <c r="J7" s="52" t="s">
        <v>166</v>
      </c>
    </row>
    <row r="8" spans="1:10" ht="45" x14ac:dyDescent="0.25">
      <c r="A8" s="10">
        <v>4</v>
      </c>
      <c r="B8" s="36" t="s">
        <v>167</v>
      </c>
      <c r="C8" s="30">
        <v>45387</v>
      </c>
      <c r="D8" s="33" t="s">
        <v>168</v>
      </c>
      <c r="E8" s="33" t="s">
        <v>44</v>
      </c>
      <c r="F8" s="32">
        <v>175458.49</v>
      </c>
      <c r="G8" s="32">
        <v>175458.49</v>
      </c>
      <c r="H8" s="32"/>
      <c r="I8" s="51"/>
      <c r="J8" s="54">
        <v>45657</v>
      </c>
    </row>
    <row r="9" spans="1:10" ht="90" x14ac:dyDescent="0.25">
      <c r="A9" s="2">
        <v>5</v>
      </c>
      <c r="B9" s="36" t="s">
        <v>169</v>
      </c>
      <c r="C9" s="30">
        <v>45406</v>
      </c>
      <c r="D9" s="69" t="s">
        <v>170</v>
      </c>
      <c r="E9" s="25" t="s">
        <v>171</v>
      </c>
      <c r="F9" s="32">
        <v>3261729.95</v>
      </c>
      <c r="G9" s="32">
        <v>3261729.95</v>
      </c>
      <c r="H9" s="32"/>
      <c r="I9" s="51"/>
      <c r="J9" s="53">
        <v>45584</v>
      </c>
    </row>
    <row r="10" spans="1:10" ht="42" customHeight="1" x14ac:dyDescent="0.25">
      <c r="A10" s="10">
        <v>6</v>
      </c>
      <c r="B10" s="36" t="s">
        <v>172</v>
      </c>
      <c r="C10" s="30">
        <v>45477</v>
      </c>
      <c r="D10" s="33" t="s">
        <v>173</v>
      </c>
      <c r="E10" s="40" t="s">
        <v>47</v>
      </c>
      <c r="F10" s="32">
        <v>275724.86</v>
      </c>
      <c r="G10" s="32">
        <v>275724.86</v>
      </c>
      <c r="H10" s="32"/>
      <c r="I10" s="32"/>
      <c r="J10" s="53" t="s">
        <v>174</v>
      </c>
    </row>
    <row r="11" spans="1:10" ht="45" x14ac:dyDescent="0.25">
      <c r="A11" s="2">
        <v>7</v>
      </c>
      <c r="B11" s="36" t="s">
        <v>175</v>
      </c>
      <c r="C11" s="30">
        <v>45524</v>
      </c>
      <c r="D11" s="70" t="s">
        <v>176</v>
      </c>
      <c r="E11" s="43" t="s">
        <v>177</v>
      </c>
      <c r="F11" s="32">
        <v>345060</v>
      </c>
      <c r="G11" s="32">
        <v>170000</v>
      </c>
      <c r="H11" s="32">
        <v>175060</v>
      </c>
      <c r="I11" s="32"/>
      <c r="J11" s="37" t="s">
        <v>178</v>
      </c>
    </row>
    <row r="12" spans="1:10" ht="30" x14ac:dyDescent="0.25">
      <c r="A12" s="10">
        <v>8</v>
      </c>
      <c r="B12" s="36" t="s">
        <v>179</v>
      </c>
      <c r="C12" s="30">
        <v>45552</v>
      </c>
      <c r="D12" s="33" t="s">
        <v>180</v>
      </c>
      <c r="E12" s="43" t="s">
        <v>181</v>
      </c>
      <c r="F12" s="32">
        <v>95000</v>
      </c>
      <c r="G12" s="32">
        <v>95000</v>
      </c>
      <c r="H12" s="32"/>
      <c r="I12" s="32"/>
      <c r="J12" s="37">
        <v>45613</v>
      </c>
    </row>
    <row r="13" spans="1:10" ht="45" x14ac:dyDescent="0.25">
      <c r="A13" s="2">
        <v>9</v>
      </c>
      <c r="B13" s="36" t="s">
        <v>182</v>
      </c>
      <c r="C13" s="30">
        <v>45560</v>
      </c>
      <c r="D13" s="70" t="s">
        <v>183</v>
      </c>
      <c r="E13" s="26" t="s">
        <v>184</v>
      </c>
      <c r="F13" s="32">
        <v>228442</v>
      </c>
      <c r="G13" s="32"/>
      <c r="H13" s="32">
        <v>228442</v>
      </c>
      <c r="I13" s="32"/>
      <c r="J13" s="37">
        <v>46016</v>
      </c>
    </row>
    <row r="14" spans="1:10" ht="46.9" customHeight="1" x14ac:dyDescent="0.25">
      <c r="A14" s="10">
        <v>10</v>
      </c>
      <c r="B14" s="36" t="s">
        <v>185</v>
      </c>
      <c r="C14" s="30">
        <v>45565</v>
      </c>
      <c r="D14" s="33" t="s">
        <v>186</v>
      </c>
      <c r="E14" s="25" t="s">
        <v>171</v>
      </c>
      <c r="F14" s="32">
        <v>3083517</v>
      </c>
      <c r="G14" s="48">
        <v>1502305.03</v>
      </c>
      <c r="H14" s="32">
        <v>1581211.97</v>
      </c>
      <c r="I14" s="32"/>
      <c r="J14" s="37">
        <v>45746</v>
      </c>
    </row>
    <row r="15" spans="1:10" ht="30" x14ac:dyDescent="0.25">
      <c r="A15" s="2">
        <v>11</v>
      </c>
      <c r="B15" s="36" t="s">
        <v>187</v>
      </c>
      <c r="C15" s="30">
        <v>45566</v>
      </c>
      <c r="D15" s="33" t="s">
        <v>188</v>
      </c>
      <c r="E15" s="43" t="s">
        <v>189</v>
      </c>
      <c r="F15" s="32">
        <v>108417</v>
      </c>
      <c r="G15" s="32">
        <v>108417</v>
      </c>
      <c r="H15" s="32"/>
      <c r="I15" s="32"/>
      <c r="J15" s="37">
        <v>45611</v>
      </c>
    </row>
    <row r="16" spans="1:10" ht="45" x14ac:dyDescent="0.25">
      <c r="A16" s="10">
        <v>12</v>
      </c>
      <c r="B16" s="36" t="s">
        <v>190</v>
      </c>
      <c r="C16" s="30">
        <v>45576</v>
      </c>
      <c r="D16" s="70" t="s">
        <v>191</v>
      </c>
      <c r="E16" s="32" t="s">
        <v>192</v>
      </c>
      <c r="F16" s="32">
        <v>8390000</v>
      </c>
      <c r="G16" s="32"/>
      <c r="H16" s="32">
        <v>8390000</v>
      </c>
      <c r="I16" s="32"/>
      <c r="J16" s="37">
        <v>45971</v>
      </c>
    </row>
    <row r="17" spans="1:10" ht="45" x14ac:dyDescent="0.25">
      <c r="A17" s="2">
        <v>13</v>
      </c>
      <c r="B17" s="36" t="s">
        <v>193</v>
      </c>
      <c r="C17" s="30">
        <v>45604</v>
      </c>
      <c r="D17" s="33" t="s">
        <v>194</v>
      </c>
      <c r="E17" s="33" t="s">
        <v>45</v>
      </c>
      <c r="F17" s="44">
        <v>29923.93</v>
      </c>
      <c r="G17" s="44"/>
      <c r="H17" s="44">
        <v>29923.93</v>
      </c>
      <c r="I17" s="44"/>
      <c r="J17" s="30" t="s">
        <v>195</v>
      </c>
    </row>
    <row r="18" spans="1:10" ht="60" x14ac:dyDescent="0.25">
      <c r="A18" s="10">
        <v>14</v>
      </c>
      <c r="B18" s="36" t="s">
        <v>196</v>
      </c>
      <c r="C18" s="30">
        <v>45610</v>
      </c>
      <c r="D18" s="70" t="s">
        <v>197</v>
      </c>
      <c r="E18" s="42" t="s">
        <v>198</v>
      </c>
      <c r="F18" s="38">
        <v>480012.48</v>
      </c>
      <c r="G18" s="38">
        <v>58517.42</v>
      </c>
      <c r="H18" s="38">
        <v>421495.06</v>
      </c>
      <c r="I18" s="34"/>
      <c r="J18" s="35">
        <v>45791</v>
      </c>
    </row>
    <row r="19" spans="1:10" ht="75" x14ac:dyDescent="0.25">
      <c r="A19" s="2">
        <v>15</v>
      </c>
      <c r="B19" s="36" t="s">
        <v>199</v>
      </c>
      <c r="C19" s="30">
        <v>45624</v>
      </c>
      <c r="D19" s="70" t="s">
        <v>200</v>
      </c>
      <c r="E19" s="41" t="s">
        <v>201</v>
      </c>
      <c r="F19" s="38">
        <v>2070000</v>
      </c>
      <c r="G19" s="38"/>
      <c r="H19" s="38">
        <v>2070000</v>
      </c>
      <c r="I19" s="27"/>
      <c r="J19" s="37">
        <v>45624</v>
      </c>
    </row>
    <row r="20" spans="1:10" ht="49.15" customHeight="1" x14ac:dyDescent="0.25">
      <c r="A20" s="10">
        <v>16</v>
      </c>
      <c r="B20" s="36" t="s">
        <v>202</v>
      </c>
      <c r="C20" s="30">
        <v>45624</v>
      </c>
      <c r="D20" s="33" t="s">
        <v>203</v>
      </c>
      <c r="E20" s="41" t="s">
        <v>204</v>
      </c>
      <c r="F20" s="38">
        <v>1487575.07</v>
      </c>
      <c r="G20" s="34"/>
      <c r="H20" s="38">
        <v>1487575.07</v>
      </c>
      <c r="I20" s="27"/>
      <c r="J20" s="37">
        <v>45440</v>
      </c>
    </row>
    <row r="21" spans="1:10" ht="45" x14ac:dyDescent="0.25">
      <c r="A21" s="2">
        <v>17</v>
      </c>
      <c r="B21" s="36" t="s">
        <v>205</v>
      </c>
      <c r="C21" s="30">
        <v>45630</v>
      </c>
      <c r="D21" s="71" t="s">
        <v>206</v>
      </c>
      <c r="E21" s="28" t="s">
        <v>207</v>
      </c>
      <c r="F21" s="38">
        <v>261652.37</v>
      </c>
      <c r="G21" s="34"/>
      <c r="H21" s="38">
        <v>261652.37</v>
      </c>
      <c r="I21" s="37" t="s">
        <v>208</v>
      </c>
      <c r="J21" s="30" t="s">
        <v>195</v>
      </c>
    </row>
    <row r="22" spans="1:10" ht="180" x14ac:dyDescent="0.25">
      <c r="A22" s="10">
        <v>18</v>
      </c>
      <c r="B22" s="36" t="s">
        <v>209</v>
      </c>
      <c r="C22" s="30">
        <v>45636</v>
      </c>
      <c r="D22" s="70" t="s">
        <v>210</v>
      </c>
      <c r="E22" s="41" t="s">
        <v>211</v>
      </c>
      <c r="F22" s="38">
        <v>22484.400000000001</v>
      </c>
      <c r="G22" s="34"/>
      <c r="H22" s="38">
        <v>22484.400000000001</v>
      </c>
      <c r="I22" s="27"/>
      <c r="J22" s="37">
        <v>45453</v>
      </c>
    </row>
    <row r="23" spans="1:10" x14ac:dyDescent="0.25">
      <c r="A23" s="86">
        <v>19</v>
      </c>
      <c r="B23" s="76" t="s">
        <v>212</v>
      </c>
      <c r="C23" s="77">
        <v>45649</v>
      </c>
      <c r="D23" s="80" t="s">
        <v>213</v>
      </c>
      <c r="E23" s="83" t="s">
        <v>214</v>
      </c>
      <c r="F23" s="45">
        <v>1020900</v>
      </c>
      <c r="G23" s="34"/>
      <c r="H23" s="38">
        <v>1020900</v>
      </c>
      <c r="I23" s="27"/>
      <c r="J23" s="37">
        <v>45777</v>
      </c>
    </row>
    <row r="24" spans="1:10" x14ac:dyDescent="0.25">
      <c r="A24" s="87"/>
      <c r="B24" s="76"/>
      <c r="C24" s="78"/>
      <c r="D24" s="81"/>
      <c r="E24" s="84"/>
      <c r="F24" s="49">
        <v>166981.5</v>
      </c>
      <c r="G24" s="50"/>
      <c r="H24" s="50">
        <v>166981.5</v>
      </c>
      <c r="I24" s="50"/>
      <c r="J24" s="55">
        <v>47603</v>
      </c>
    </row>
    <row r="25" spans="1:10" x14ac:dyDescent="0.25">
      <c r="A25" s="88"/>
      <c r="B25" s="76"/>
      <c r="C25" s="79"/>
      <c r="D25" s="82"/>
      <c r="E25" s="85"/>
      <c r="F25" s="39">
        <v>375764.51</v>
      </c>
      <c r="G25" s="32"/>
      <c r="H25" s="32">
        <v>50101.93</v>
      </c>
      <c r="I25" s="32">
        <v>75152.899999999994</v>
      </c>
      <c r="J25" s="37">
        <v>47603</v>
      </c>
    </row>
  </sheetData>
  <mergeCells count="6">
    <mergeCell ref="A3:J3"/>
    <mergeCell ref="B23:B25"/>
    <mergeCell ref="C23:C25"/>
    <mergeCell ref="D23:D25"/>
    <mergeCell ref="E23:E25"/>
    <mergeCell ref="A23:A25"/>
  </mergeCells>
  <phoneticPr fontId="12" type="noConversion"/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inwestycje</vt:lpstr>
      <vt:lpstr>remonty</vt:lpstr>
      <vt:lpstr>umowy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akacz</dc:creator>
  <cp:lastModifiedBy>Agata Zdobylak</cp:lastModifiedBy>
  <cp:lastPrinted>2024-03-22T06:51:54Z</cp:lastPrinted>
  <dcterms:created xsi:type="dcterms:W3CDTF">2023-03-21T09:54:24Z</dcterms:created>
  <dcterms:modified xsi:type="dcterms:W3CDTF">2025-03-25T08:41:10Z</dcterms:modified>
</cp:coreProperties>
</file>